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ОГЭ-2016" sheetId="1" r:id="rId1"/>
    <sheet name="Результаты" sheetId="4" r:id="rId2"/>
    <sheet name="% по заданиям" sheetId="5" r:id="rId3"/>
    <sheet name="Лист2" sheetId="2" r:id="rId4"/>
    <sheet name="Лист3" sheetId="3" r:id="rId5"/>
  </sheets>
  <calcPr calcId="144525"/>
</workbook>
</file>

<file path=xl/calcChain.xml><?xml version="1.0" encoding="utf-8"?>
<calcChain xmlns="http://schemas.openxmlformats.org/spreadsheetml/2006/main">
  <c r="W15" i="1" l="1"/>
  <c r="W17" i="1"/>
  <c r="W16" i="1"/>
  <c r="V15" i="1"/>
  <c r="V16" i="1"/>
  <c r="V17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0" i="1"/>
  <c r="C16" i="1"/>
  <c r="C17" i="1"/>
  <c r="C18" i="1"/>
  <c r="C15" i="1"/>
  <c r="B18" i="1"/>
  <c r="B17" i="1"/>
  <c r="B16" i="1"/>
  <c r="B15" i="1"/>
  <c r="AC3" i="1"/>
  <c r="AC4" i="1"/>
  <c r="AC5" i="1"/>
  <c r="AC6" i="1"/>
  <c r="AC7" i="1"/>
  <c r="AC8" i="1"/>
  <c r="AC9" i="1"/>
  <c r="AC10" i="1"/>
  <c r="AC11" i="1"/>
  <c r="AC12" i="1"/>
  <c r="AC2" i="1"/>
  <c r="AB12" i="1"/>
  <c r="AA12" i="1"/>
  <c r="X12" i="1"/>
  <c r="Y12" i="1" s="1"/>
  <c r="Z12" i="1" s="1"/>
  <c r="W12" i="1"/>
  <c r="V12" i="1"/>
  <c r="U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C12" i="1"/>
  <c r="X3" i="1"/>
  <c r="X4" i="1"/>
  <c r="X5" i="1"/>
  <c r="X6" i="1"/>
  <c r="X7" i="1"/>
  <c r="X8" i="1"/>
  <c r="X9" i="1"/>
  <c r="X10" i="1"/>
  <c r="X11" i="1"/>
  <c r="U3" i="1"/>
  <c r="U4" i="1"/>
  <c r="U5" i="1"/>
  <c r="U6" i="1"/>
  <c r="U7" i="1"/>
  <c r="U8" i="1"/>
  <c r="U9" i="1"/>
  <c r="U10" i="1"/>
  <c r="U11" i="1"/>
  <c r="X2" i="1"/>
  <c r="U2" i="1"/>
  <c r="Y11" i="1" l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2" i="1"/>
  <c r="Z2" i="1" s="1"/>
  <c r="Y3" i="1"/>
  <c r="Z3" i="1" s="1"/>
</calcChain>
</file>

<file path=xl/sharedStrings.xml><?xml version="1.0" encoding="utf-8"?>
<sst xmlns="http://schemas.openxmlformats.org/spreadsheetml/2006/main" count="16" uniqueCount="16">
  <si>
    <t>Участник</t>
  </si>
  <si>
    <t>Вариант</t>
  </si>
  <si>
    <t>Часть 1</t>
  </si>
  <si>
    <t>Часть 2</t>
  </si>
  <si>
    <t>Первичный балл</t>
  </si>
  <si>
    <t>% выполнения работы</t>
  </si>
  <si>
    <t>Отметка</t>
  </si>
  <si>
    <t>19 (2)</t>
  </si>
  <si>
    <t>20 (2)</t>
  </si>
  <si>
    <t>Отметка за год</t>
  </si>
  <si>
    <t>Отклонение</t>
  </si>
  <si>
    <t>"2"</t>
  </si>
  <si>
    <t>"3"</t>
  </si>
  <si>
    <t>"4"</t>
  </si>
  <si>
    <t>"5"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</si>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</sst>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0.0_ ;[Red]\-0.0\ "/>
    <numFmt numFmtId="172" formatCode="#,##0;[Red]#,##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4" xfId="0" applyNumberFormat="1" applyBorder="1" applyAlignment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/>
    </xf>
    <xf numFmtId="49" fontId="0" fillId="0" borderId="33" xfId="0" applyNumberFormat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 vertical="center" wrapText="1"/>
    </xf>
    <xf numFmtId="1" fontId="0" fillId="0" borderId="36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170" fontId="0" fillId="0" borderId="13" xfId="0" applyNumberFormat="1" applyBorder="1" applyAlignment="1">
      <alignment horizontal="center"/>
    </xf>
    <xf numFmtId="170" fontId="0" fillId="0" borderId="14" xfId="0" applyNumberFormat="1" applyBorder="1" applyAlignment="1">
      <alignment horizontal="center"/>
    </xf>
    <xf numFmtId="170" fontId="0" fillId="0" borderId="15" xfId="0" applyNumberForma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2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>
                <a:latin typeface="+mj-lt"/>
              </a:defRPr>
            </a:pPr>
            <a:r>
              <a:rPr lang="ru-RU" sz="2000">
                <a:latin typeface="+mj-lt"/>
              </a:rPr>
              <a:t>Результаты участников ОГЭ-2016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Часть 1</c:v>
          </c:tx>
          <c:spPr>
            <a:solidFill>
              <a:schemeClr val="accent5">
                <a:lumMod val="75000"/>
              </a:schemeClr>
            </a:solidFill>
          </c:spPr>
          <c:invertIfNegative val="0"/>
          <c:val>
            <c:numRef>
              <c:f>'ОГЭ-2016'!$U$2:$U$11</c:f>
              <c:numCache>
                <c:formatCode>General</c:formatCode>
                <c:ptCount val="10"/>
                <c:pt idx="0">
                  <c:v>8</c:v>
                </c:pt>
                <c:pt idx="1">
                  <c:v>11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14</c:v>
                </c:pt>
                <c:pt idx="7">
                  <c:v>11</c:v>
                </c:pt>
                <c:pt idx="8">
                  <c:v>13</c:v>
                </c:pt>
                <c:pt idx="9">
                  <c:v>17</c:v>
                </c:pt>
              </c:numCache>
            </c:numRef>
          </c:val>
        </c:ser>
        <c:ser>
          <c:idx val="2"/>
          <c:order val="1"/>
          <c:tx>
            <c:v>Часть 2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val>
            <c:numRef>
              <c:f>'ОГЭ-2016'!$X$2:$X$11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6455424"/>
        <c:axId val="106456960"/>
      </c:barChart>
      <c:catAx>
        <c:axId val="10645542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600">
                <a:latin typeface="+mj-lt"/>
              </a:defRPr>
            </a:pPr>
            <a:endParaRPr lang="ru-RU"/>
          </a:p>
        </c:txPr>
        <c:crossAx val="106456960"/>
        <c:crosses val="autoZero"/>
        <c:auto val="1"/>
        <c:lblAlgn val="ctr"/>
        <c:lblOffset val="100"/>
        <c:noMultiLvlLbl val="0"/>
      </c:catAx>
      <c:valAx>
        <c:axId val="106456960"/>
        <c:scaling>
          <c:orientation val="minMax"/>
          <c:max val="22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ru-RU"/>
          </a:p>
        </c:txPr>
        <c:crossAx val="106455424"/>
        <c:crosses val="autoZero"/>
        <c:crossBetween val="between"/>
        <c:majorUnit val="1"/>
      </c:valAx>
    </c:plotArea>
    <c:legend>
      <c:legendPos val="r"/>
      <c:layout/>
      <c:overlay val="0"/>
      <c:txPr>
        <a:bodyPr/>
        <a:lstStyle/>
        <a:p>
          <a:pPr>
            <a:defRPr sz="1800">
              <a:latin typeface="+mj-lt"/>
            </a:defRPr>
          </a:pPr>
          <a:endParaRPr lang="ru-RU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ru-RU" sz="2400">
                <a:latin typeface="+mj-lt"/>
              </a:rPr>
              <a:t>% выполнения заданий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CC0066"/>
              </a:solidFill>
            </c:spPr>
          </c:dPt>
          <c:dPt>
            <c:idx val="1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2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rgbClr val="CC0066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rgbClr val="CC0066"/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rgbClr val="FF5050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505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CC0066"/>
              </a:solidFill>
            </c:spPr>
          </c:dPt>
          <c:dPt>
            <c:idx val="12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1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14"/>
            <c:invertIfNegative val="0"/>
            <c:bubble3D val="0"/>
            <c:spPr>
              <a:solidFill>
                <a:srgbClr val="FF5050"/>
              </a:solidFill>
            </c:spPr>
          </c:dPt>
          <c:dPt>
            <c:idx val="1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6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17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18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9"/>
            <c:invertIfNegative val="0"/>
            <c:bubble3D val="0"/>
            <c:spPr>
              <a:solidFill>
                <a:srgbClr val="FF5050"/>
              </a:solidFill>
            </c:spPr>
          </c:dPt>
          <c:dLbls>
            <c:txPr>
              <a:bodyPr/>
              <a:lstStyle/>
              <a:p>
                <a:pPr>
                  <a:defRPr sz="1200">
                    <a:latin typeface="+mj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('ОГЭ-2016'!$C$12:$T$12,'ОГЭ-2016'!$V$12:$W$12)</c:f>
              <c:numCache>
                <c:formatCode>General</c:formatCode>
                <c:ptCount val="20"/>
                <c:pt idx="0">
                  <c:v>70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70</c:v>
                </c:pt>
                <c:pt idx="5">
                  <c:v>80</c:v>
                </c:pt>
                <c:pt idx="6">
                  <c:v>70</c:v>
                </c:pt>
                <c:pt idx="7">
                  <c:v>90</c:v>
                </c:pt>
                <c:pt idx="8">
                  <c:v>80</c:v>
                </c:pt>
                <c:pt idx="9">
                  <c:v>60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  <c:pt idx="14">
                  <c:v>60</c:v>
                </c:pt>
                <c:pt idx="15">
                  <c:v>50</c:v>
                </c:pt>
                <c:pt idx="16">
                  <c:v>100</c:v>
                </c:pt>
                <c:pt idx="17">
                  <c:v>80</c:v>
                </c:pt>
                <c:pt idx="18">
                  <c:v>40</c:v>
                </c:pt>
                <c:pt idx="19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8079488"/>
        <c:axId val="118081024"/>
        <c:axId val="0"/>
      </c:bar3DChart>
      <c:catAx>
        <c:axId val="1180794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ru-RU"/>
          </a:p>
        </c:txPr>
        <c:crossAx val="118081024"/>
        <c:crosses val="autoZero"/>
        <c:auto val="1"/>
        <c:lblAlgn val="ctr"/>
        <c:lblOffset val="100"/>
        <c:noMultiLvlLbl val="0"/>
      </c:catAx>
      <c:valAx>
        <c:axId val="118081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ru-RU"/>
          </a:p>
        </c:txPr>
        <c:crossAx val="11807948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tabSelected="1" workbookViewId="0">
      <selection activeCell="Z17" sqref="Z17"/>
    </sheetView>
  </sheetViews>
  <sheetFormatPr defaultRowHeight="15" x14ac:dyDescent="0.25"/>
  <cols>
    <col min="3" max="20" width="4.7109375" customWidth="1"/>
    <col min="21" max="21" width="8.140625" customWidth="1"/>
    <col min="22" max="23" width="5.42578125" customWidth="1"/>
    <col min="24" max="24" width="8.42578125" customWidth="1"/>
    <col min="25" max="25" width="11.5703125" customWidth="1"/>
    <col min="26" max="26" width="12.85546875" customWidth="1"/>
  </cols>
  <sheetData>
    <row r="1" spans="1:29" s="23" customFormat="1" ht="46.5" customHeight="1" thickBot="1" x14ac:dyDescent="0.3">
      <c r="A1" s="17" t="s">
        <v>0</v>
      </c>
      <c r="B1" s="18" t="s">
        <v>1</v>
      </c>
      <c r="C1" s="17">
        <v>1</v>
      </c>
      <c r="D1" s="19">
        <v>2</v>
      </c>
      <c r="E1" s="19">
        <v>3</v>
      </c>
      <c r="F1" s="19">
        <v>4</v>
      </c>
      <c r="G1" s="19">
        <v>5</v>
      </c>
      <c r="H1" s="19">
        <v>6</v>
      </c>
      <c r="I1" s="19">
        <v>7</v>
      </c>
      <c r="J1" s="19">
        <v>8</v>
      </c>
      <c r="K1" s="19">
        <v>9</v>
      </c>
      <c r="L1" s="19">
        <v>10</v>
      </c>
      <c r="M1" s="19">
        <v>11</v>
      </c>
      <c r="N1" s="19">
        <v>12</v>
      </c>
      <c r="O1" s="19">
        <v>13</v>
      </c>
      <c r="P1" s="19">
        <v>14</v>
      </c>
      <c r="Q1" s="19">
        <v>15</v>
      </c>
      <c r="R1" s="19">
        <v>16</v>
      </c>
      <c r="S1" s="19">
        <v>17</v>
      </c>
      <c r="T1" s="18">
        <v>18</v>
      </c>
      <c r="U1" s="36" t="s">
        <v>2</v>
      </c>
      <c r="V1" s="21" t="s">
        <v>7</v>
      </c>
      <c r="W1" s="22" t="s">
        <v>8</v>
      </c>
      <c r="X1" s="38" t="s">
        <v>3</v>
      </c>
      <c r="Y1" s="36" t="s">
        <v>4</v>
      </c>
      <c r="Z1" s="40" t="s">
        <v>5</v>
      </c>
      <c r="AA1" s="50" t="s">
        <v>6</v>
      </c>
      <c r="AB1" s="50" t="s">
        <v>9</v>
      </c>
      <c r="AC1" s="20" t="s">
        <v>10</v>
      </c>
    </row>
    <row r="2" spans="1:29" x14ac:dyDescent="0.25">
      <c r="A2" s="6">
        <v>1</v>
      </c>
      <c r="B2" s="10">
        <v>135</v>
      </c>
      <c r="C2" s="6">
        <v>1</v>
      </c>
      <c r="D2" s="7">
        <v>1</v>
      </c>
      <c r="E2" s="7">
        <v>1</v>
      </c>
      <c r="F2" s="7">
        <v>0</v>
      </c>
      <c r="G2" s="7">
        <v>0</v>
      </c>
      <c r="H2" s="7">
        <v>1</v>
      </c>
      <c r="I2" s="7">
        <v>0</v>
      </c>
      <c r="J2" s="7">
        <v>1</v>
      </c>
      <c r="K2" s="7">
        <v>1</v>
      </c>
      <c r="L2" s="7">
        <v>0</v>
      </c>
      <c r="M2" s="7">
        <v>0</v>
      </c>
      <c r="N2" s="7">
        <v>0</v>
      </c>
      <c r="O2" s="7">
        <v>0</v>
      </c>
      <c r="P2" s="7">
        <v>0</v>
      </c>
      <c r="Q2" s="7">
        <v>0</v>
      </c>
      <c r="R2" s="7">
        <v>1</v>
      </c>
      <c r="S2" s="7">
        <v>1</v>
      </c>
      <c r="T2" s="10">
        <v>0</v>
      </c>
      <c r="U2" s="11">
        <f>SUM(C2:T2)</f>
        <v>8</v>
      </c>
      <c r="V2" s="24">
        <v>0</v>
      </c>
      <c r="W2" s="7">
        <v>0</v>
      </c>
      <c r="X2" s="25">
        <f>SUM(V2:W2)</f>
        <v>0</v>
      </c>
      <c r="Y2" s="25">
        <f>U2+X2</f>
        <v>8</v>
      </c>
      <c r="Z2" s="42">
        <f>(Y2/22)*100</f>
        <v>36.363636363636367</v>
      </c>
      <c r="AA2" s="51">
        <v>3</v>
      </c>
      <c r="AB2" s="53">
        <v>3</v>
      </c>
      <c r="AC2" s="56">
        <f>AA2-AB2</f>
        <v>0</v>
      </c>
    </row>
    <row r="3" spans="1:29" x14ac:dyDescent="0.25">
      <c r="A3" s="8">
        <v>2</v>
      </c>
      <c r="B3" s="4">
        <v>134</v>
      </c>
      <c r="C3" s="8">
        <v>1</v>
      </c>
      <c r="D3" s="2">
        <v>1</v>
      </c>
      <c r="E3" s="2">
        <v>1</v>
      </c>
      <c r="F3" s="2">
        <v>1</v>
      </c>
      <c r="G3" s="2">
        <v>1</v>
      </c>
      <c r="H3" s="2">
        <v>0</v>
      </c>
      <c r="I3" s="2">
        <v>1</v>
      </c>
      <c r="J3" s="2">
        <v>1</v>
      </c>
      <c r="K3" s="2">
        <v>0</v>
      </c>
      <c r="L3" s="2">
        <v>0</v>
      </c>
      <c r="M3" s="2">
        <v>0</v>
      </c>
      <c r="N3" s="2">
        <v>0</v>
      </c>
      <c r="O3" s="2">
        <v>1</v>
      </c>
      <c r="P3" s="2">
        <v>1</v>
      </c>
      <c r="Q3" s="2">
        <v>0</v>
      </c>
      <c r="R3" s="2">
        <v>0</v>
      </c>
      <c r="S3" s="2">
        <v>1</v>
      </c>
      <c r="T3" s="4">
        <v>1</v>
      </c>
      <c r="U3" s="12">
        <f t="shared" ref="U3:U11" si="0">SUM(C3:T3)</f>
        <v>11</v>
      </c>
      <c r="V3" s="5">
        <v>1</v>
      </c>
      <c r="W3" s="2">
        <v>2</v>
      </c>
      <c r="X3" s="13">
        <f>SUM(V3:W3)</f>
        <v>3</v>
      </c>
      <c r="Y3" s="13">
        <f>U3+X3</f>
        <v>14</v>
      </c>
      <c r="Z3" s="43">
        <f t="shared" ref="Z3:Z12" si="1">(Y3/22)*100</f>
        <v>63.636363636363633</v>
      </c>
      <c r="AA3" s="9">
        <v>4</v>
      </c>
      <c r="AB3" s="54">
        <v>3</v>
      </c>
      <c r="AC3" s="57">
        <f t="shared" ref="AC3:AC12" si="2">AA3-AB3</f>
        <v>1</v>
      </c>
    </row>
    <row r="4" spans="1:29" x14ac:dyDescent="0.25">
      <c r="A4" s="14">
        <v>3</v>
      </c>
      <c r="B4" s="4">
        <v>133</v>
      </c>
      <c r="C4" s="8">
        <v>1</v>
      </c>
      <c r="D4" s="2">
        <v>1</v>
      </c>
      <c r="E4" s="2">
        <v>1</v>
      </c>
      <c r="F4" s="2">
        <v>1</v>
      </c>
      <c r="G4" s="2">
        <v>0</v>
      </c>
      <c r="H4" s="2">
        <v>1</v>
      </c>
      <c r="I4" s="2">
        <v>0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4">
        <v>1</v>
      </c>
      <c r="U4" s="12">
        <f t="shared" si="0"/>
        <v>16</v>
      </c>
      <c r="V4" s="5">
        <v>1</v>
      </c>
      <c r="W4" s="2">
        <v>0</v>
      </c>
      <c r="X4" s="13">
        <f>SUM(V4:W4)</f>
        <v>1</v>
      </c>
      <c r="Y4" s="13">
        <f>U4+X4</f>
        <v>17</v>
      </c>
      <c r="Z4" s="43">
        <f t="shared" si="1"/>
        <v>77.272727272727266</v>
      </c>
      <c r="AA4" s="9">
        <v>4</v>
      </c>
      <c r="AB4" s="54">
        <v>4</v>
      </c>
      <c r="AC4" s="57">
        <f t="shared" si="2"/>
        <v>0</v>
      </c>
    </row>
    <row r="5" spans="1:29" x14ac:dyDescent="0.25">
      <c r="A5" s="8">
        <v>4</v>
      </c>
      <c r="B5" s="4">
        <v>132</v>
      </c>
      <c r="C5" s="8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0</v>
      </c>
      <c r="J5" s="2">
        <v>1</v>
      </c>
      <c r="K5" s="2">
        <v>0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4">
        <v>1</v>
      </c>
      <c r="U5" s="12">
        <f t="shared" si="0"/>
        <v>16</v>
      </c>
      <c r="V5" s="5">
        <v>1</v>
      </c>
      <c r="W5" s="2">
        <v>2</v>
      </c>
      <c r="X5" s="13">
        <f>SUM(V5:W5)</f>
        <v>3</v>
      </c>
      <c r="Y5" s="13">
        <f>U5+X5</f>
        <v>19</v>
      </c>
      <c r="Z5" s="43">
        <f t="shared" si="1"/>
        <v>86.36363636363636</v>
      </c>
      <c r="AA5" s="9">
        <v>5</v>
      </c>
      <c r="AB5" s="54">
        <v>5</v>
      </c>
      <c r="AC5" s="57">
        <f t="shared" si="2"/>
        <v>0</v>
      </c>
    </row>
    <row r="6" spans="1:29" x14ac:dyDescent="0.25">
      <c r="A6" s="14">
        <v>5</v>
      </c>
      <c r="B6" s="4">
        <v>142</v>
      </c>
      <c r="C6" s="8">
        <v>1</v>
      </c>
      <c r="D6" s="2">
        <v>1</v>
      </c>
      <c r="E6" s="2">
        <v>1</v>
      </c>
      <c r="F6" s="2">
        <v>1</v>
      </c>
      <c r="G6" s="2">
        <v>1</v>
      </c>
      <c r="H6" s="2">
        <v>1</v>
      </c>
      <c r="I6" s="2">
        <v>1</v>
      </c>
      <c r="J6" s="2">
        <v>0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  <c r="Q6" s="2">
        <v>1</v>
      </c>
      <c r="R6" s="2">
        <v>0</v>
      </c>
      <c r="S6" s="2">
        <v>1</v>
      </c>
      <c r="T6" s="4">
        <v>1</v>
      </c>
      <c r="U6" s="12">
        <f t="shared" si="0"/>
        <v>16</v>
      </c>
      <c r="V6" s="5">
        <v>0</v>
      </c>
      <c r="W6" s="2">
        <v>2</v>
      </c>
      <c r="X6" s="13">
        <f>SUM(V6:W6)</f>
        <v>2</v>
      </c>
      <c r="Y6" s="13">
        <f>U6+X6</f>
        <v>18</v>
      </c>
      <c r="Z6" s="43">
        <f t="shared" si="1"/>
        <v>81.818181818181827</v>
      </c>
      <c r="AA6" s="9">
        <v>5</v>
      </c>
      <c r="AB6" s="54">
        <v>4</v>
      </c>
      <c r="AC6" s="57">
        <f t="shared" si="2"/>
        <v>1</v>
      </c>
    </row>
    <row r="7" spans="1:29" x14ac:dyDescent="0.25">
      <c r="A7" s="8">
        <v>6</v>
      </c>
      <c r="B7" s="4">
        <v>144</v>
      </c>
      <c r="C7" s="8">
        <v>1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0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4">
        <v>1</v>
      </c>
      <c r="U7" s="12">
        <f t="shared" si="0"/>
        <v>17</v>
      </c>
      <c r="V7" s="5">
        <v>2</v>
      </c>
      <c r="W7" s="2">
        <v>2</v>
      </c>
      <c r="X7" s="13">
        <f>SUM(V7:W7)</f>
        <v>4</v>
      </c>
      <c r="Y7" s="13">
        <f>U7+X7</f>
        <v>21</v>
      </c>
      <c r="Z7" s="43">
        <f t="shared" si="1"/>
        <v>95.454545454545453</v>
      </c>
      <c r="AA7" s="9">
        <v>5</v>
      </c>
      <c r="AB7" s="54">
        <v>5</v>
      </c>
      <c r="AC7" s="57">
        <f t="shared" si="2"/>
        <v>0</v>
      </c>
    </row>
    <row r="8" spans="1:29" x14ac:dyDescent="0.25">
      <c r="A8" s="14">
        <v>7</v>
      </c>
      <c r="B8" s="4">
        <v>141</v>
      </c>
      <c r="C8" s="8">
        <v>0</v>
      </c>
      <c r="D8" s="2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0</v>
      </c>
      <c r="M8" s="2">
        <v>1</v>
      </c>
      <c r="N8" s="2">
        <v>1</v>
      </c>
      <c r="O8" s="2">
        <v>0</v>
      </c>
      <c r="P8" s="2">
        <v>1</v>
      </c>
      <c r="Q8" s="2">
        <v>1</v>
      </c>
      <c r="R8" s="2">
        <v>0</v>
      </c>
      <c r="S8" s="2">
        <v>1</v>
      </c>
      <c r="T8" s="4">
        <v>1</v>
      </c>
      <c r="U8" s="12">
        <f t="shared" si="0"/>
        <v>14</v>
      </c>
      <c r="V8" s="5">
        <v>0</v>
      </c>
      <c r="W8" s="2">
        <v>0</v>
      </c>
      <c r="X8" s="13">
        <f>SUM(V8:W8)</f>
        <v>0</v>
      </c>
      <c r="Y8" s="13">
        <f>U8+X8</f>
        <v>14</v>
      </c>
      <c r="Z8" s="43">
        <f t="shared" si="1"/>
        <v>63.636363636363633</v>
      </c>
      <c r="AA8" s="9">
        <v>4</v>
      </c>
      <c r="AB8" s="54">
        <v>3</v>
      </c>
      <c r="AC8" s="57">
        <f t="shared" si="2"/>
        <v>1</v>
      </c>
    </row>
    <row r="9" spans="1:29" x14ac:dyDescent="0.25">
      <c r="A9" s="8">
        <v>8</v>
      </c>
      <c r="B9" s="4">
        <v>144</v>
      </c>
      <c r="C9" s="8">
        <v>0</v>
      </c>
      <c r="D9" s="2">
        <v>1</v>
      </c>
      <c r="E9" s="2">
        <v>1</v>
      </c>
      <c r="F9" s="2">
        <v>0</v>
      </c>
      <c r="G9" s="2">
        <v>0</v>
      </c>
      <c r="H9" s="2">
        <v>1</v>
      </c>
      <c r="I9" s="2">
        <v>1</v>
      </c>
      <c r="J9" s="2">
        <v>1</v>
      </c>
      <c r="K9" s="2">
        <v>1</v>
      </c>
      <c r="L9" s="2">
        <v>0</v>
      </c>
      <c r="M9" s="2">
        <v>1</v>
      </c>
      <c r="N9" s="2">
        <v>0</v>
      </c>
      <c r="O9" s="2">
        <v>1</v>
      </c>
      <c r="P9" s="2">
        <v>1</v>
      </c>
      <c r="Q9" s="2">
        <v>0</v>
      </c>
      <c r="R9" s="2">
        <v>0</v>
      </c>
      <c r="S9" s="2">
        <v>1</v>
      </c>
      <c r="T9" s="4">
        <v>1</v>
      </c>
      <c r="U9" s="12">
        <f t="shared" si="0"/>
        <v>11</v>
      </c>
      <c r="V9" s="5">
        <v>0</v>
      </c>
      <c r="W9" s="2">
        <v>0</v>
      </c>
      <c r="X9" s="13">
        <f>SUM(V9:W9)</f>
        <v>0</v>
      </c>
      <c r="Y9" s="13">
        <f>U9+X9</f>
        <v>11</v>
      </c>
      <c r="Z9" s="43">
        <f t="shared" si="1"/>
        <v>50</v>
      </c>
      <c r="AA9" s="9">
        <v>3</v>
      </c>
      <c r="AB9" s="54">
        <v>4</v>
      </c>
      <c r="AC9" s="57">
        <f t="shared" si="2"/>
        <v>-1</v>
      </c>
    </row>
    <row r="10" spans="1:29" x14ac:dyDescent="0.25">
      <c r="A10" s="14">
        <v>9</v>
      </c>
      <c r="B10" s="4">
        <v>142</v>
      </c>
      <c r="C10" s="8">
        <v>0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0</v>
      </c>
      <c r="N10" s="2">
        <v>1</v>
      </c>
      <c r="O10" s="2">
        <v>1</v>
      </c>
      <c r="P10" s="2">
        <v>1</v>
      </c>
      <c r="Q10" s="2">
        <v>0</v>
      </c>
      <c r="R10" s="2">
        <v>0</v>
      </c>
      <c r="S10" s="2">
        <v>1</v>
      </c>
      <c r="T10" s="4">
        <v>0</v>
      </c>
      <c r="U10" s="12">
        <f t="shared" si="0"/>
        <v>13</v>
      </c>
      <c r="V10" s="5">
        <v>1</v>
      </c>
      <c r="W10" s="2">
        <v>2</v>
      </c>
      <c r="X10" s="13">
        <f>SUM(V10:W10)</f>
        <v>3</v>
      </c>
      <c r="Y10" s="13">
        <f>U10+X10</f>
        <v>16</v>
      </c>
      <c r="Z10" s="43">
        <f t="shared" si="1"/>
        <v>72.727272727272734</v>
      </c>
      <c r="AA10" s="9">
        <v>4</v>
      </c>
      <c r="AB10" s="54">
        <v>4</v>
      </c>
      <c r="AC10" s="57">
        <f t="shared" si="2"/>
        <v>0</v>
      </c>
    </row>
    <row r="11" spans="1:29" ht="15.75" thickBot="1" x14ac:dyDescent="0.3">
      <c r="A11" s="26">
        <v>10</v>
      </c>
      <c r="B11" s="30">
        <v>142</v>
      </c>
      <c r="C11" s="46">
        <v>1</v>
      </c>
      <c r="D11" s="47">
        <v>1</v>
      </c>
      <c r="E11" s="47">
        <v>1</v>
      </c>
      <c r="F11" s="47">
        <v>1</v>
      </c>
      <c r="G11" s="47">
        <v>1</v>
      </c>
      <c r="H11" s="47">
        <v>0</v>
      </c>
      <c r="I11" s="47">
        <v>1</v>
      </c>
      <c r="J11" s="47">
        <v>1</v>
      </c>
      <c r="K11" s="47">
        <v>1</v>
      </c>
      <c r="L11" s="47">
        <v>1</v>
      </c>
      <c r="M11" s="47">
        <v>1</v>
      </c>
      <c r="N11" s="47">
        <v>1</v>
      </c>
      <c r="O11" s="47">
        <v>1</v>
      </c>
      <c r="P11" s="47">
        <v>1</v>
      </c>
      <c r="Q11" s="47">
        <v>1</v>
      </c>
      <c r="R11" s="47">
        <v>1</v>
      </c>
      <c r="S11" s="47">
        <v>1</v>
      </c>
      <c r="T11" s="48">
        <v>1</v>
      </c>
      <c r="U11" s="29">
        <f t="shared" si="0"/>
        <v>17</v>
      </c>
      <c r="V11" s="32">
        <v>2</v>
      </c>
      <c r="W11" s="31">
        <v>2</v>
      </c>
      <c r="X11" s="33">
        <f>SUM(V11:W11)</f>
        <v>4</v>
      </c>
      <c r="Y11" s="33">
        <f>U11+X11</f>
        <v>21</v>
      </c>
      <c r="Z11" s="44">
        <f t="shared" si="1"/>
        <v>95.454545454545453</v>
      </c>
      <c r="AA11" s="52">
        <v>5</v>
      </c>
      <c r="AB11" s="55">
        <v>5</v>
      </c>
      <c r="AC11" s="58">
        <f t="shared" si="2"/>
        <v>0</v>
      </c>
    </row>
    <row r="12" spans="1:29" ht="15.75" thickBot="1" x14ac:dyDescent="0.3">
      <c r="A12" s="27"/>
      <c r="B12" s="28"/>
      <c r="C12" s="15">
        <f>SUM(C2:C11)/10*100</f>
        <v>70</v>
      </c>
      <c r="D12" s="16">
        <f t="shared" ref="D12:T12" si="3">SUM(D2:D11)/10*100</f>
        <v>100</v>
      </c>
      <c r="E12" s="16">
        <f t="shared" si="3"/>
        <v>100</v>
      </c>
      <c r="F12" s="16">
        <f t="shared" si="3"/>
        <v>80</v>
      </c>
      <c r="G12" s="16">
        <f t="shared" si="3"/>
        <v>70</v>
      </c>
      <c r="H12" s="16">
        <f t="shared" si="3"/>
        <v>80</v>
      </c>
      <c r="I12" s="16">
        <f t="shared" si="3"/>
        <v>70</v>
      </c>
      <c r="J12" s="16">
        <f t="shared" si="3"/>
        <v>90</v>
      </c>
      <c r="K12" s="16">
        <f t="shared" si="3"/>
        <v>80</v>
      </c>
      <c r="L12" s="16">
        <f t="shared" si="3"/>
        <v>60</v>
      </c>
      <c r="M12" s="16">
        <f t="shared" si="3"/>
        <v>60</v>
      </c>
      <c r="N12" s="16">
        <f t="shared" si="3"/>
        <v>70</v>
      </c>
      <c r="O12" s="16">
        <f t="shared" si="3"/>
        <v>80</v>
      </c>
      <c r="P12" s="16">
        <f t="shared" si="3"/>
        <v>90</v>
      </c>
      <c r="Q12" s="16">
        <f t="shared" si="3"/>
        <v>60</v>
      </c>
      <c r="R12" s="16">
        <f t="shared" si="3"/>
        <v>50</v>
      </c>
      <c r="S12" s="16">
        <f t="shared" si="3"/>
        <v>100</v>
      </c>
      <c r="T12" s="49">
        <f t="shared" si="3"/>
        <v>80</v>
      </c>
      <c r="U12" s="45">
        <f>AVERAGE(U2:U11)</f>
        <v>13.9</v>
      </c>
      <c r="V12" s="34">
        <f>SUM(V2:V11)/20*100</f>
        <v>40</v>
      </c>
      <c r="W12" s="16">
        <f>SUM(W2:W11)/20*100</f>
        <v>60</v>
      </c>
      <c r="X12" s="39">
        <f>AVERAGE(X2:X11)</f>
        <v>2</v>
      </c>
      <c r="Y12" s="37">
        <f>U12+X12</f>
        <v>15.9</v>
      </c>
      <c r="Z12" s="41">
        <f t="shared" si="1"/>
        <v>72.27272727272728</v>
      </c>
      <c r="AA12" s="35">
        <f>AVERAGE(AA2:AA11)</f>
        <v>4.2</v>
      </c>
      <c r="AB12" s="35">
        <f>AVERAGE(AB2:AB11)</f>
        <v>4</v>
      </c>
      <c r="AC12" s="59">
        <f t="shared" si="2"/>
        <v>0.20000000000000018</v>
      </c>
    </row>
    <row r="14" spans="1:29" x14ac:dyDescent="0.25">
      <c r="B14" s="1"/>
      <c r="C14" s="1" t="s">
        <v>15</v>
      </c>
    </row>
    <row r="15" spans="1:29" x14ac:dyDescent="0.25">
      <c r="A15" s="2" t="s">
        <v>11</v>
      </c>
      <c r="B15" s="2">
        <f>COUNTIF(AA2:AA11,2)</f>
        <v>0</v>
      </c>
      <c r="C15" s="2">
        <f>B15/$A$11*100</f>
        <v>0</v>
      </c>
      <c r="U15" s="3">
        <v>0</v>
      </c>
      <c r="V15" s="3">
        <f>COUNTIF($V$2:$V$11,$U$15)</f>
        <v>4</v>
      </c>
      <c r="W15" s="3">
        <f>COUNTIF($W$2:$W$11,U15)</f>
        <v>4</v>
      </c>
    </row>
    <row r="16" spans="1:29" x14ac:dyDescent="0.25">
      <c r="A16" s="2" t="s">
        <v>12</v>
      </c>
      <c r="B16" s="2">
        <f>COUNTIF(AA2:AA11,3)</f>
        <v>2</v>
      </c>
      <c r="C16" s="2">
        <f t="shared" ref="C16:C18" si="4">B16/$A$11*100</f>
        <v>20</v>
      </c>
      <c r="U16" s="3">
        <v>1</v>
      </c>
      <c r="V16" s="3">
        <f>COUNTIF($V$2:$V$11,$U$16)</f>
        <v>4</v>
      </c>
      <c r="W16" s="3">
        <f>COUNTIF($W$2:$W$11,U16)</f>
        <v>0</v>
      </c>
    </row>
    <row r="17" spans="1:23" x14ac:dyDescent="0.25">
      <c r="A17" s="2" t="s">
        <v>13</v>
      </c>
      <c r="B17" s="2">
        <f>COUNTIF(AA2:AA11,4)</f>
        <v>4</v>
      </c>
      <c r="C17" s="2">
        <f t="shared" si="4"/>
        <v>40</v>
      </c>
      <c r="U17" s="3">
        <v>2</v>
      </c>
      <c r="V17" s="3">
        <f>COUNTIF($V$2:$V$11,$U$17)</f>
        <v>2</v>
      </c>
      <c r="W17" s="3">
        <f>COUNTIF($W$2:$W$11,U17)</f>
        <v>6</v>
      </c>
    </row>
    <row r="18" spans="1:23" x14ac:dyDescent="0.25">
      <c r="A18" s="2" t="s">
        <v>14</v>
      </c>
      <c r="B18" s="2">
        <f>COUNTIF(AA2:AA11,5)</f>
        <v>4</v>
      </c>
      <c r="C18" s="2">
        <f t="shared" si="4"/>
        <v>40</v>
      </c>
    </row>
    <row r="20" spans="1:23" x14ac:dyDescent="0.25">
      <c r="A20" s="2">
        <v>0</v>
      </c>
      <c r="B20" s="60">
        <f>COUNTIF($Y$2:$Y$11,A20)</f>
        <v>0</v>
      </c>
    </row>
    <row r="21" spans="1:23" x14ac:dyDescent="0.25">
      <c r="A21" s="2">
        <v>1</v>
      </c>
      <c r="B21" s="60">
        <f t="shared" ref="B21:B42" si="5">COUNTIF($Y$2:$Y$11,A21)</f>
        <v>0</v>
      </c>
    </row>
    <row r="22" spans="1:23" x14ac:dyDescent="0.25">
      <c r="A22" s="2">
        <v>2</v>
      </c>
      <c r="B22" s="60">
        <f t="shared" si="5"/>
        <v>0</v>
      </c>
    </row>
    <row r="23" spans="1:23" x14ac:dyDescent="0.25">
      <c r="A23" s="2">
        <v>3</v>
      </c>
      <c r="B23" s="60">
        <f t="shared" si="5"/>
        <v>0</v>
      </c>
    </row>
    <row r="24" spans="1:23" x14ac:dyDescent="0.25">
      <c r="A24" s="2">
        <v>4</v>
      </c>
      <c r="B24" s="60">
        <f t="shared" si="5"/>
        <v>0</v>
      </c>
    </row>
    <row r="25" spans="1:23" x14ac:dyDescent="0.25">
      <c r="A25" s="2">
        <v>5</v>
      </c>
      <c r="B25" s="60">
        <f t="shared" si="5"/>
        <v>0</v>
      </c>
    </row>
    <row r="26" spans="1:23" x14ac:dyDescent="0.25">
      <c r="A26" s="2">
        <v>6</v>
      </c>
      <c r="B26" s="60">
        <f t="shared" si="5"/>
        <v>0</v>
      </c>
    </row>
    <row r="27" spans="1:23" x14ac:dyDescent="0.25">
      <c r="A27" s="2">
        <v>7</v>
      </c>
      <c r="B27" s="60">
        <f t="shared" si="5"/>
        <v>0</v>
      </c>
    </row>
    <row r="28" spans="1:23" x14ac:dyDescent="0.25">
      <c r="A28" s="2">
        <v>8</v>
      </c>
      <c r="B28" s="60">
        <f t="shared" si="5"/>
        <v>1</v>
      </c>
    </row>
    <row r="29" spans="1:23" x14ac:dyDescent="0.25">
      <c r="A29" s="2">
        <v>9</v>
      </c>
      <c r="B29" s="60">
        <f t="shared" si="5"/>
        <v>0</v>
      </c>
    </row>
    <row r="30" spans="1:23" x14ac:dyDescent="0.25">
      <c r="A30" s="2">
        <v>10</v>
      </c>
      <c r="B30" s="60">
        <f t="shared" si="5"/>
        <v>0</v>
      </c>
    </row>
    <row r="31" spans="1:23" x14ac:dyDescent="0.25">
      <c r="A31" s="2">
        <v>11</v>
      </c>
      <c r="B31" s="60">
        <f t="shared" si="5"/>
        <v>1</v>
      </c>
    </row>
    <row r="32" spans="1:23" x14ac:dyDescent="0.25">
      <c r="A32" s="2">
        <v>12</v>
      </c>
      <c r="B32" s="60">
        <f t="shared" si="5"/>
        <v>0</v>
      </c>
    </row>
    <row r="33" spans="1:2" x14ac:dyDescent="0.25">
      <c r="A33" s="2">
        <v>13</v>
      </c>
      <c r="B33" s="60">
        <f t="shared" si="5"/>
        <v>0</v>
      </c>
    </row>
    <row r="34" spans="1:2" x14ac:dyDescent="0.25">
      <c r="A34" s="2">
        <v>14</v>
      </c>
      <c r="B34" s="60">
        <f t="shared" si="5"/>
        <v>2</v>
      </c>
    </row>
    <row r="35" spans="1:2" x14ac:dyDescent="0.25">
      <c r="A35" s="2">
        <v>15</v>
      </c>
      <c r="B35" s="60">
        <f t="shared" si="5"/>
        <v>0</v>
      </c>
    </row>
    <row r="36" spans="1:2" x14ac:dyDescent="0.25">
      <c r="A36" s="2">
        <v>16</v>
      </c>
      <c r="B36" s="60">
        <f t="shared" si="5"/>
        <v>1</v>
      </c>
    </row>
    <row r="37" spans="1:2" x14ac:dyDescent="0.25">
      <c r="A37" s="2">
        <v>17</v>
      </c>
      <c r="B37" s="60">
        <f t="shared" si="5"/>
        <v>1</v>
      </c>
    </row>
    <row r="38" spans="1:2" x14ac:dyDescent="0.25">
      <c r="A38" s="2">
        <v>18</v>
      </c>
      <c r="B38" s="60">
        <f t="shared" si="5"/>
        <v>1</v>
      </c>
    </row>
    <row r="39" spans="1:2" x14ac:dyDescent="0.25">
      <c r="A39" s="2">
        <v>19</v>
      </c>
      <c r="B39" s="60">
        <f t="shared" si="5"/>
        <v>1</v>
      </c>
    </row>
    <row r="40" spans="1:2" x14ac:dyDescent="0.25">
      <c r="A40" s="2">
        <v>20</v>
      </c>
      <c r="B40" s="60">
        <f t="shared" si="5"/>
        <v>0</v>
      </c>
    </row>
    <row r="41" spans="1:2" x14ac:dyDescent="0.25">
      <c r="A41" s="2">
        <v>21</v>
      </c>
      <c r="B41" s="60">
        <f t="shared" si="5"/>
        <v>2</v>
      </c>
    </row>
    <row r="42" spans="1:2" x14ac:dyDescent="0.25">
      <c r="A42" s="2">
        <v>22</v>
      </c>
      <c r="B42" s="60">
        <f t="shared" si="5"/>
        <v>0</v>
      </c>
    </row>
  </sheetData>
  <pageMargins left="0.7" right="0.7" top="0.75" bottom="0.75" header="0.3" footer="0.3"/>
  <pageSetup paperSize="9" orientation="portrait" r:id="rId1"/>
  <ignoredErrors>
    <ignoredError sqref="U2:U11 C12:T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2</vt:i4>
      </vt:variant>
    </vt:vector>
  </HeadingPairs>
  <TitlesOfParts>
    <vt:vector size="5" baseType="lpstr">
      <vt:lpstr>ОГЭ-2016</vt:lpstr>
      <vt:lpstr>Лист2</vt:lpstr>
      <vt:lpstr>Лист3</vt:lpstr>
      <vt:lpstr>Результаты</vt:lpstr>
      <vt:lpstr>% по заданиям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7</dc:creator>
  <cp:lastModifiedBy>User 7</cp:lastModifiedBy>
  <dcterms:created xsi:type="dcterms:W3CDTF">2016-09-19T14:30:54Z</dcterms:created>
  <dcterms:modified xsi:type="dcterms:W3CDTF">2016-09-19T15:33:46Z</dcterms:modified>
</cp:coreProperties>
</file>