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МО 11.02.2020\ТЕХНОЛОГИЯ 5-7_КИМ Мониторинг_Черепанова\мониторинговые таблицы\"/>
    </mc:Choice>
  </mc:AlternateContent>
  <bookViews>
    <workbookView xWindow="480" yWindow="45" windowWidth="20730" windowHeight="10035" tabRatio="962"/>
  </bookViews>
  <sheets>
    <sheet name="КЛАСС" sheetId="1" r:id="rId1"/>
    <sheet name="Диаграмма1" sheetId="14" r:id="rId2"/>
    <sheet name="Лист1" sheetId="13" r:id="rId3"/>
  </sheets>
  <definedNames>
    <definedName name="ва">КЛАСС!$B$31:$B$33</definedName>
  </definedNames>
  <calcPr calcId="152511"/>
</workbook>
</file>

<file path=xl/calcChain.xml><?xml version="1.0" encoding="utf-8"?>
<calcChain xmlns="http://schemas.openxmlformats.org/spreadsheetml/2006/main">
  <c r="M41" i="1" l="1"/>
  <c r="L123" i="1" l="1"/>
  <c r="L124" i="1" s="1"/>
  <c r="L125" i="1" s="1"/>
  <c r="K123" i="1"/>
  <c r="K124" i="1" s="1"/>
  <c r="K125" i="1" s="1"/>
  <c r="J123" i="1"/>
  <c r="J124" i="1" s="1"/>
  <c r="J125" i="1" s="1"/>
  <c r="I123" i="1"/>
  <c r="I124" i="1" s="1"/>
  <c r="I125" i="1" s="1"/>
  <c r="H123" i="1"/>
  <c r="H124" i="1" s="1"/>
  <c r="H125" i="1" s="1"/>
  <c r="G123" i="1"/>
  <c r="G124" i="1" s="1"/>
  <c r="G125" i="1" s="1"/>
  <c r="F123" i="1"/>
  <c r="F124" i="1" s="1"/>
  <c r="F125" i="1" s="1"/>
  <c r="E123" i="1"/>
  <c r="E124" i="1" s="1"/>
  <c r="E125" i="1" s="1"/>
  <c r="D123" i="1"/>
  <c r="D124" i="1" s="1"/>
  <c r="D125" i="1" s="1"/>
  <c r="C123" i="1"/>
  <c r="C124" i="1" s="1"/>
  <c r="C125" i="1" s="1"/>
  <c r="B123" i="1"/>
  <c r="B124" i="1" s="1"/>
  <c r="B125" i="1" s="1"/>
  <c r="M113" i="1"/>
  <c r="N113" i="1" s="1"/>
  <c r="M98" i="1"/>
  <c r="N98" i="1" s="1"/>
  <c r="M99" i="1"/>
  <c r="N99" i="1" s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 s="1"/>
  <c r="M110" i="1"/>
  <c r="N110" i="1" s="1"/>
  <c r="M111" i="1"/>
  <c r="N111" i="1" s="1"/>
  <c r="M112" i="1"/>
  <c r="N112" i="1" s="1"/>
  <c r="M114" i="1"/>
  <c r="N114" i="1" s="1"/>
  <c r="M115" i="1"/>
  <c r="N115" i="1" s="1"/>
  <c r="M116" i="1"/>
  <c r="N116" i="1" s="1"/>
  <c r="M117" i="1"/>
  <c r="N117" i="1" s="1"/>
  <c r="M118" i="1"/>
  <c r="N118" i="1" s="1"/>
  <c r="M119" i="1"/>
  <c r="N119" i="1" s="1"/>
  <c r="M120" i="1"/>
  <c r="N120" i="1" s="1"/>
  <c r="M121" i="1"/>
  <c r="N121" i="1" s="1"/>
  <c r="M122" i="1"/>
  <c r="N122" i="1" s="1"/>
  <c r="M97" i="1"/>
  <c r="N97" i="1" s="1"/>
  <c r="M96" i="1"/>
  <c r="N96" i="1" s="1"/>
  <c r="M95" i="1"/>
  <c r="N95" i="1" s="1"/>
  <c r="M94" i="1"/>
  <c r="N94" i="1" s="1"/>
  <c r="M93" i="1"/>
  <c r="N93" i="1" s="1"/>
  <c r="M92" i="1"/>
  <c r="N92" i="1" s="1"/>
  <c r="M91" i="1"/>
  <c r="N91" i="1" s="1"/>
  <c r="M90" i="1"/>
  <c r="N90" i="1" s="1"/>
  <c r="M89" i="1"/>
  <c r="N89" i="1" s="1"/>
  <c r="M88" i="1"/>
  <c r="N88" i="1" s="1"/>
  <c r="M87" i="1"/>
  <c r="N87" i="1" s="1"/>
  <c r="M86" i="1"/>
  <c r="N86" i="1" s="1"/>
  <c r="M85" i="1"/>
  <c r="N85" i="1" s="1"/>
  <c r="M84" i="1"/>
  <c r="N84" i="1" s="1"/>
  <c r="M76" i="1" l="1"/>
  <c r="N76" i="1" s="1"/>
  <c r="M75" i="1"/>
  <c r="N75" i="1" s="1"/>
  <c r="M74" i="1"/>
  <c r="N74" i="1" s="1"/>
  <c r="M73" i="1"/>
  <c r="N73" i="1" s="1"/>
  <c r="M72" i="1"/>
  <c r="N72" i="1" s="1"/>
  <c r="M71" i="1"/>
  <c r="N71" i="1" s="1"/>
  <c r="M70" i="1"/>
  <c r="N70" i="1" s="1"/>
  <c r="M69" i="1"/>
  <c r="N69" i="1" s="1"/>
  <c r="M68" i="1"/>
  <c r="N68" i="1" s="1"/>
  <c r="M67" i="1"/>
  <c r="N67" i="1" s="1"/>
  <c r="M66" i="1"/>
  <c r="N66" i="1" s="1"/>
  <c r="M65" i="1"/>
  <c r="N65" i="1" s="1"/>
  <c r="M64" i="1"/>
  <c r="N64" i="1" s="1"/>
  <c r="M63" i="1"/>
  <c r="N63" i="1" s="1"/>
  <c r="C56" i="1" l="1"/>
  <c r="C57" i="1" s="1"/>
  <c r="C58" i="1" s="1"/>
  <c r="C77" i="1" s="1"/>
  <c r="C78" i="1" s="1"/>
  <c r="C79" i="1" s="1"/>
  <c r="D56" i="1"/>
  <c r="D57" i="1" s="1"/>
  <c r="D58" i="1" s="1"/>
  <c r="D77" i="1" s="1"/>
  <c r="D78" i="1" s="1"/>
  <c r="D79" i="1" s="1"/>
  <c r="E56" i="1"/>
  <c r="E57" i="1" s="1"/>
  <c r="E58" i="1" s="1"/>
  <c r="E77" i="1" s="1"/>
  <c r="E78" i="1" s="1"/>
  <c r="E79" i="1" s="1"/>
  <c r="F56" i="1"/>
  <c r="F57" i="1" s="1"/>
  <c r="F58" i="1" s="1"/>
  <c r="F77" i="1" s="1"/>
  <c r="F78" i="1" s="1"/>
  <c r="F79" i="1" s="1"/>
  <c r="G56" i="1"/>
  <c r="G57" i="1" s="1"/>
  <c r="G58" i="1" s="1"/>
  <c r="G77" i="1" s="1"/>
  <c r="G78" i="1" s="1"/>
  <c r="G79" i="1" s="1"/>
  <c r="H56" i="1"/>
  <c r="H57" i="1" s="1"/>
  <c r="H58" i="1" s="1"/>
  <c r="H77" i="1" s="1"/>
  <c r="H78" i="1" s="1"/>
  <c r="H79" i="1" s="1"/>
  <c r="I56" i="1"/>
  <c r="I57" i="1" s="1"/>
  <c r="I58" i="1" s="1"/>
  <c r="I77" i="1" s="1"/>
  <c r="I78" i="1" s="1"/>
  <c r="I79" i="1" s="1"/>
  <c r="J56" i="1"/>
  <c r="J57" i="1" s="1"/>
  <c r="J58" i="1" s="1"/>
  <c r="J77" i="1" s="1"/>
  <c r="J78" i="1" s="1"/>
  <c r="J79" i="1" s="1"/>
  <c r="K56" i="1"/>
  <c r="K57" i="1" s="1"/>
  <c r="K58" i="1" s="1"/>
  <c r="K77" i="1" s="1"/>
  <c r="K78" i="1" s="1"/>
  <c r="K79" i="1" s="1"/>
  <c r="L56" i="1"/>
  <c r="L57" i="1" s="1"/>
  <c r="L58" i="1" s="1"/>
  <c r="L77" i="1" s="1"/>
  <c r="L78" i="1" s="1"/>
  <c r="L79" i="1" s="1"/>
  <c r="B56" i="1"/>
  <c r="B57" i="1" s="1"/>
  <c r="B58" i="1" s="1"/>
  <c r="B77" i="1" s="1"/>
  <c r="B78" i="1" s="1"/>
  <c r="B79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N41" i="1"/>
  <c r="C31" i="1" l="1"/>
  <c r="C32" i="1" s="1"/>
  <c r="D31" i="1"/>
  <c r="D32" i="1" s="1"/>
  <c r="E31" i="1"/>
  <c r="E32" i="1" s="1"/>
  <c r="F31" i="1"/>
  <c r="F32" i="1" s="1"/>
  <c r="G31" i="1"/>
  <c r="G32" i="1" s="1"/>
  <c r="H31" i="1"/>
  <c r="H32" i="1" s="1"/>
  <c r="I31" i="1"/>
  <c r="I32" i="1" s="1"/>
  <c r="J31" i="1"/>
  <c r="J32" i="1" s="1"/>
  <c r="J33" i="1" s="1"/>
  <c r="K31" i="1"/>
  <c r="K32" i="1" s="1"/>
  <c r="L31" i="1"/>
  <c r="L32" i="1" s="1"/>
  <c r="B31" i="1"/>
  <c r="B32" i="1" s="1"/>
  <c r="M14" i="1"/>
  <c r="N14" i="1" s="1"/>
  <c r="M15" i="1"/>
  <c r="N15" i="1" s="1"/>
  <c r="M16" i="1"/>
  <c r="N16" i="1" s="1"/>
  <c r="M17" i="1"/>
  <c r="N17" i="1" s="1"/>
  <c r="M18" i="1"/>
  <c r="N18" i="1" s="1"/>
  <c r="M21" i="1"/>
  <c r="N21" i="1" s="1"/>
  <c r="M22" i="1"/>
  <c r="N22" i="1" s="1"/>
  <c r="M19" i="1"/>
  <c r="N19" i="1" s="1"/>
  <c r="M23" i="1"/>
  <c r="N23" i="1" s="1"/>
  <c r="M24" i="1"/>
  <c r="N24" i="1" s="1"/>
  <c r="M20" i="1"/>
  <c r="N20" i="1" s="1"/>
  <c r="M26" i="1"/>
  <c r="N26" i="1" s="1"/>
  <c r="M27" i="1"/>
  <c r="N27" i="1" s="1"/>
  <c r="M28" i="1"/>
  <c r="N28" i="1" s="1"/>
  <c r="M29" i="1"/>
  <c r="N29" i="1" s="1"/>
  <c r="M30" i="1"/>
  <c r="N30" i="1" s="1"/>
  <c r="M25" i="1"/>
  <c r="N25" i="1" s="1"/>
  <c r="M13" i="1"/>
  <c r="N13" i="1" s="1"/>
  <c r="Q16" i="1" l="1"/>
  <c r="P21" i="1"/>
  <c r="P25" i="1"/>
  <c r="P27" i="1"/>
  <c r="P20" i="1"/>
  <c r="D33" i="1"/>
  <c r="C33" i="1"/>
  <c r="B33" i="1"/>
  <c r="T22" i="1" l="1"/>
  <c r="L33" i="1"/>
  <c r="K33" i="1"/>
  <c r="I33" i="1"/>
  <c r="H33" i="1"/>
  <c r="G33" i="1"/>
  <c r="F33" i="1"/>
  <c r="E33" i="1"/>
</calcChain>
</file>

<file path=xl/sharedStrings.xml><?xml version="1.0" encoding="utf-8"?>
<sst xmlns="http://schemas.openxmlformats.org/spreadsheetml/2006/main" count="156" uniqueCount="138">
  <si>
    <t>БАЛЛЫ:</t>
  </si>
  <si>
    <t>2 балла – умение сформировано (ярко демонстрирует в работе данное умение)</t>
  </si>
  <si>
    <t>1 балл – умение частично сформировано (допускаются ошибки при демонстрации умений)</t>
  </si>
  <si>
    <t>0 баллов – умение не сформировано (не проявил данное умение)</t>
  </si>
  <si>
    <t>УРОВНИ:</t>
  </si>
  <si>
    <r>
      <rPr>
        <b/>
        <sz val="12"/>
        <color theme="1"/>
        <rFont val="Times New Roman"/>
        <family val="1"/>
        <charset val="204"/>
      </rPr>
      <t>НБ</t>
    </r>
    <r>
      <rPr>
        <sz val="12"/>
        <color theme="1"/>
        <rFont val="Times New Roman"/>
        <family val="1"/>
        <charset val="204"/>
      </rPr>
      <t xml:space="preserve"> - ниже базового</t>
    </r>
  </si>
  <si>
    <t>0-49</t>
  </si>
  <si>
    <r>
      <rPr>
        <b/>
        <sz val="12"/>
        <color theme="1"/>
        <rFont val="Times New Roman"/>
        <family val="1"/>
        <charset val="204"/>
      </rPr>
      <t>Б</t>
    </r>
    <r>
      <rPr>
        <sz val="12"/>
        <color theme="1"/>
        <rFont val="Times New Roman"/>
        <family val="1"/>
        <charset val="204"/>
      </rPr>
      <t xml:space="preserve"> - базовый </t>
    </r>
  </si>
  <si>
    <r>
      <rPr>
        <b/>
        <sz val="11"/>
        <color theme="1"/>
        <rFont val="Times New Roman"/>
        <family val="1"/>
        <charset val="204"/>
      </rPr>
      <t>ВБ</t>
    </r>
    <r>
      <rPr>
        <sz val="11"/>
        <color theme="1"/>
        <rFont val="Times New Roman"/>
        <family val="1"/>
        <charset val="204"/>
      </rPr>
      <t xml:space="preserve"> - выше базового</t>
    </r>
  </si>
  <si>
    <t>Перечень умений, характеризующих достижение планируемых результатов освоения основной образовательной программы/ФИ ученика</t>
  </si>
  <si>
    <t>ИТОГО</t>
  </si>
  <si>
    <t>% ДОСТИЖЕНИЯ ПО КЛАССУ</t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</si>
  <si>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разъясняет содержание понятий «технология», «технологический процесс», «потребность», «конструкция», «механизм», «проект» и адекватно пользуется этими понятиями;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</si>
  <si>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объясняет основания развития технологий, опираясь на произвольно избранную группу потребностей, которые удовлетворяют эти технологии;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</si>
  <si>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приводит произвольные примеры производственных технологий и технологий в сфере быта;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</si>
  <si>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составляет техническое задание, памятку, инструкцию, технологическую карту;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</si>
  <si>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осуществляет сборку моделей с помощью образовательного конструктора по инструкции;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</si>
  <si>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осуществляет выбор товара в модельной ситуации;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</si>
  <si>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 осуществляет сохранение информации в формах описания, схемы, эскиза, фотографии;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</si>
  <si>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конструирует модель по заданному прототипу;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</si>
  <si>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осуществляет корректное применение / хранение произвольно заданного продукта на основе информации производителя (инструкции, памятки, этикетки);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</si>
  <si>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изучения потребностей ближайшего социального окружения на основе самостоятельно разработанной программы;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</si>
  <si>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проведения испытания, анализа, модернизации модели;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</si>
  <si>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разработки оригинальных конструкций в заданной ситуации: нахождение вариантов, отбор решений, проектирование и конструирование, испытания, анализ, способы модернизации, альтернативные решения;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</si>
  <si>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изготовления информационного продукта по заданному алгоритму;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</si>
  <si>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изготовления материального продукта на основе технологической документации с применением элементарных (не требующих регулирования) рабочих инструментов;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</si>
  <si>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разработки или оптимизации и введение технологии на примере организации действий и взаимодействия в быту.</t>
    </r>
  </si>
  <si>
    <t>ИТОГО:</t>
  </si>
  <si>
    <t>УРОВЕНЬ:</t>
  </si>
  <si>
    <t>УРОВЕНЬ ДОСТИЖЕНИЯ ПЛАНИРУЕМЫХ РЕЗУЛЬТАТОВ:</t>
  </si>
  <si>
    <t>50-74</t>
  </si>
  <si>
    <t>6 класс</t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</si>
  <si>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описывает жизненный цикл технологии, приводя примеры;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</si>
  <si>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оперирует понятием «технологическая система» при описании средств удовлетворения потребностей человека;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</si>
  <si>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проводит морфологический и функциональный анализ технологической системы;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</si>
  <si>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проводит анализ технологической системы – надсистемы – подсистемы в процессе проектирования продукта;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</si>
  <si>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читает элементарные чертежи и эскизы;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</si>
  <si>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выполняет эскизы механизмов, интерьера;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</si>
  <si>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освоил техники обработки материалов (по выбору обучающегося в соответствии с содержанием проектной деятельности) 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</si>
  <si>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применяет простые механизмы для решения поставленных задач по модернизации / проектированию технологических систем;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</si>
  <si>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строит модель механизма, состоящего из нескольких простых механизмов по кинематической схеме;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</si>
  <si>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исследования способов жизнеобеспечения и состояния жилых зданий микрорайона / поселения;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</si>
  <si>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решения задач на взаимодействие со службами ЖКХ;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</si>
  <si>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опыт мониторинга развития технологий произвольно избранной отрасли, удовлетворяющих произвольно избранную группу потребностей на основе работы с информационными источниками различных видов;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</si>
  <si>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модификации механизмов (на основе технической документации) для получения заданных свойств (решение задачи);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</si>
  <si>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планирования (разработки) получения материального продукта в соответствии с собственными задачами (включая моделирование и разработку документации) или на основе самостоятельно проведенных исследований потребительских интересов.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</si>
  <si>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технологии в области энергетики, характеризует профессии в сфере энергетики, энергетику региона проживания;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</si>
  <si>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информационные технологии, характеризует профессии в сфере информационных технологий;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</si>
  <si>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автоматизацию производства на примере региона проживания, профессии, обслуживающие автоматизированные производства, приводит произвольные примеры автоматизации в деятельности представителей различных профессий;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</si>
  <si>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перечисляет, характеризует и распознает устройства для накопления энергии, для передачи энергии;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</si>
  <si>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объясняет понятие «машина», характеризует технологические системы, преобразующие энергию в вид, необходимый потребителю;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</si>
  <si>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объясняет сущность управления в технологических системах, характеризует автоматические и саморегулируемые системы;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</si>
  <si>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осуществляет сборку электрических цепей по электрической схеме, проводит анализ неполадок электрической цепи;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</si>
  <si>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осуществляет модификацию заданной электрической цепи в соответствии с поставленной задачей, конструирование электрических цепей в соответствии с поставленной задачей;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</si>
  <si>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выполняет базовые операции редактора компьютерного трехмерного проектирования (на выбор образовательной организации);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</si>
  <si>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конструирует простые системы с обратной связью на основе технических конструкторов;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</si>
  <si>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следует технологии, в том числе, в процессе изготовления субъективно нового продукта;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</si>
  <si>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проекта освещения выбранного помещения, включая отбор конкретных приборов, составление схемы электропроводки;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</si>
  <si>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и создания изделия средствами учебного станка, управляемого программой компьютерного трехмерного проектирования;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</si>
  <si>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оптимизации заданного способа (технологии) получения материального продукта (на основании собственной практики использования этого способа).</t>
    </r>
  </si>
  <si>
    <t>7  класс</t>
  </si>
  <si>
    <t>8 класс</t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</si>
  <si>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технологии обработки материалов, технологии получения материалов с заданными свойствами;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</si>
  <si>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современную индустрию питания, в том числе в регионе проживания, и перспективы ее развития;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</si>
  <si>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технологии транспорта;,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</si>
  <si>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характеристики современного рынка труда, описывает цикл жизни профессии, характеризует новые и умирающие профессии, в том числе на предприятиях региона проживания,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</si>
  <si>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ситуацию на региональном рынке труда, называет тенденции её развития;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</si>
  <si>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перечисляет и характеризует виды технической и технологической документации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</si>
  <si>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произвольно заданный материал в соответствии с задачей деятельности, называя его свойства (внешний вид, механические, электрические, термические, возможность обработки), экономические характеристики, экологичность (с использованием произвольно избранных источников информации),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</si>
  <si>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объясняет специфику социальных технологий, пользуясь произвольно избранными примерами, характеризует тенденции развития социальных технологий в 21 веке, характеризует профессии, связанные с реализацией социальных технологий, 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</si>
  <si>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разъясняет функции модели и принципы моделирования,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</si>
  <si>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создаёт модель, адекватную практической задаче,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</si>
  <si>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отбирает материал в соответствии с техническим решением или по заданным критериям,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</si>
  <si>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составляет рацион питания, адекватный ситуации,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</si>
  <si>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планирует продвижение продукта,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</si>
  <si>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регламентирует заданный процесс в заданной форме,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</si>
  <si>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проводит оценку и испытание полученного продукта,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</si>
  <si>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описывает технологическое решение с помощью текста, рисунков, графического изображения,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</si>
  <si>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лабораторного исследования продуктов питания,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</si>
  <si>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организационного проекта и решения логистических задач,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</si>
  <si>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компьютерного моделирования / проведения виртуального эксперимента по избранной обучающимся характеристике транспортного средства,</t>
    </r>
  </si>
  <si>
    <t xml:space="preserve">получил и проанализировал опыт выявления проблем транспортной логистики населённого пункта / трассы на основе самостоятельно спланированного наблюдения, </t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</si>
  <si>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моделирования транспортных потоков,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</si>
  <si>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опыт анализа объявлений, предлагающих работу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</si>
  <si>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 получил и проанализировал опыт проектирования и изготовления материального продукта на основе технологической документации с применением элементарных (не требующих регулирования) и сложных (требующих регулирования / настройки) рабочих инструментов / технологического оборудования,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</si>
  <si>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создания информационного продукта и его встраивания в заданную оболочку,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</si>
  <si>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(комбинирование, изменение параметров и требований к ресурсам) технологии получения материального и информационного продукта с заданными свойствами.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</si>
  <si>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называет и характеризует актуальные и перспективные медицинские технологии,  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</si>
  <si>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технологии в области электроники, тенденции их развития и новые продукты на их основе,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</si>
  <si>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разъясняет социальное значение групп профессий, востребованных на региональном рынке труда,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</si>
  <si>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оценивает условия использования технологии в том числе с позиций экологической защищённости,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</si>
  <si>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прогнозирует по известной технологии выходы (характеристики продукта) в зависимости от изменения входов / параметров / ресурсов, проверяет прогнозы опытно-экспериментальным путём, в том числе самостоятельно планируя такого рода эксперименты,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</si>
  <si>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анализирует возможные технологические решения, определяет их достоинства и недостатки в контексте заданной ситуации, 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</si>
  <si>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в зависимости от ситуации оптимизирует базовые технологии (затратность – качество), проводит анализ альтернативных ресурсов, соединяет в единый план несколько технологий без их видоизменения для получения сложносоставного материального или информационного продукта,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</si>
  <si>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анализирует результаты и последствия своих решений, связанных с выбором и реализацией собственной образовательной траектории,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</si>
  <si>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анализирует свои возможности и предпочтения, связанные с освоением определённого уровня образовательных программ и реализацией тех или иных видов деятельности,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</si>
  <si>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наблюдения (изучения), ознакомления с современными производствами в сферах медицины, производства и обработки материалов, машиностроения, производства продуктов питания, сервиса, информационной сфере и деятельностью занятых в них работников,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</si>
  <si>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опыт поиска, извлечения, структурирования и обработки информации о перспективах развития современных производств в регионе проживания, а также информации об актуальном состоянии и перспективах развития регионального рынка труда,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</si>
  <si>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предпрофессиональных проб,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</si>
  <si>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и / или реализации специализированного проекта.</t>
    </r>
  </si>
  <si>
    <t>ТЕСТ ПО РЕСУРСАМ</t>
  </si>
  <si>
    <t>ТЕСТ ПО ПОНЯТИЯМ</t>
  </si>
  <si>
    <t>Итоговой работой школьников по данной теме является описание полного жизненного цикла выбранной системы. Общее название докладов «Технологии, ушедшие в историю». Выполняя работу школьникам необходимо продемонстрировать владение навыками работы с информацией: поиск и выбор источников, при необходимости перевод их в цифровой формат, окончательное оформление итогового документа в виде, удобном для представления.</t>
  </si>
  <si>
    <t>составить анкетуна изучение потребностей членов семьи</t>
  </si>
  <si>
    <t>работа с упаковкой этикеткой</t>
  </si>
  <si>
    <t>изготовление подставки под карандаши</t>
  </si>
  <si>
    <t>работа на компьютере</t>
  </si>
  <si>
    <t>работа с конструктором</t>
  </si>
  <si>
    <t>техника безопасности в кабинете технологии</t>
  </si>
  <si>
    <t>тест</t>
  </si>
  <si>
    <t>фронтальный опрос тест</t>
  </si>
  <si>
    <t>моделирование фартука</t>
  </si>
  <si>
    <t>сообщение на тему: Инструменты и приспособления по алгритму составить текст сообщения (История дата автор эволюция и применение)</t>
  </si>
  <si>
    <t>Пошив фартука</t>
  </si>
  <si>
    <t>Ролевая игра "Моя семья". Распределение ролей и ответственности. Составление плана обязанности каждого члена семьи. Планирование бюджета.</t>
  </si>
  <si>
    <t>опыт моделирования фартука из бумаги.</t>
  </si>
  <si>
    <t>называет и характеризует актуальные технологии возведения зданий и сооружений, профессии в области строительства, характеризует строительную отрасль региона проживания;</t>
  </si>
  <si>
    <t>перечислить технологии возведения Зданий и сооружения</t>
  </si>
  <si>
    <t>наблюдение тест, приведи пример, технологической системы в быту</t>
  </si>
  <si>
    <t>описание технологгической системы при пошиве изделия</t>
  </si>
  <si>
    <t>на  примере зонтика</t>
  </si>
  <si>
    <t>эскиз комнаты</t>
  </si>
  <si>
    <t>конструирование</t>
  </si>
  <si>
    <t>проект</t>
  </si>
  <si>
    <t>мозговой штурм</t>
  </si>
  <si>
    <t>детский конструктор</t>
  </si>
  <si>
    <t>на примере своего села</t>
  </si>
  <si>
    <t>на примере производства на селе</t>
  </si>
  <si>
    <t>составление технологической карты по планированию и изготовлению юбки</t>
  </si>
  <si>
    <t>характеризует рекламу как средство формирования потребностей;</t>
  </si>
  <si>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характеризует виды ресурсов, объясняет место ресурсов в проектировании и реализации технологического процесса;</t>
    </r>
  </si>
  <si>
    <t>называет предприятия региона проживания, работающие на основе современных производственных технологий, приводит примеры функций работников этих предприятий;</t>
  </si>
  <si>
    <t>решение модельной ситуации</t>
  </si>
  <si>
    <t>моделирование выкройки юбки по заданому эскизу</t>
  </si>
  <si>
    <t>УРОВЕНЬ ДОСТИЖЕНИЯ ПЛАНИРУЕМЫХ РЕЗУЛЬТАТОВ 2018:</t>
  </si>
  <si>
    <t>УРОВЕНЬ ДОСТИЖЕНИЯ ПЛАНИРУЕМЫХ РЕЗУЛЬТАТОВ 2019:</t>
  </si>
  <si>
    <t>5 класс</t>
  </si>
  <si>
    <t xml:space="preserve">ДИАГНОСТИЧЕСКАЯ КАРТА ОЦЕНКИ ПРЕДМЕТНЫХ РЕЗУЛЬТАТОВ ПО ТЕХНОЛОГИИ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</si>
</sst>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Symbol"/>
      <family val="1"/>
      <charset val="2"/>
    </font>
    <font>
      <sz val="12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textRotation="90" wrapText="1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0" fillId="4" borderId="2" xfId="0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textRotation="90"/>
    </xf>
    <xf numFmtId="0" fontId="3" fillId="2" borderId="1" xfId="0" applyFont="1" applyFill="1" applyBorder="1" applyAlignment="1">
      <alignment horizontal="left" textRotation="90" wrapText="1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6" borderId="1" xfId="0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0" fillId="2" borderId="5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justify"/>
    </xf>
    <xf numFmtId="0" fontId="3" fillId="0" borderId="0" xfId="0" applyFont="1" applyFill="1" applyBorder="1" applyAlignment="1">
      <alignment horizontal="right" vertical="top" wrapText="1"/>
    </xf>
    <xf numFmtId="0" fontId="8" fillId="0" borderId="0" xfId="0" applyFont="1" applyAlignment="1">
      <alignment horizontal="justify"/>
    </xf>
    <xf numFmtId="0" fontId="5" fillId="7" borderId="1" xfId="0" applyFont="1" applyFill="1" applyBorder="1" applyAlignment="1">
      <alignment horizontal="justify" vertical="center"/>
    </xf>
    <xf numFmtId="0" fontId="5" fillId="8" borderId="1" xfId="0" applyFont="1" applyFill="1" applyBorder="1" applyAlignment="1">
      <alignment horizontal="justify" vertical="center"/>
    </xf>
    <xf numFmtId="0" fontId="5" fillId="9" borderId="1" xfId="0" applyFont="1" applyFill="1" applyBorder="1" applyAlignment="1">
      <alignment horizontal="justify" vertical="center"/>
    </xf>
    <xf numFmtId="0" fontId="5" fillId="3" borderId="1" xfId="0" applyFont="1" applyFill="1" applyBorder="1" applyAlignment="1">
      <alignment horizontal="justify" vertical="center"/>
    </xf>
    <xf numFmtId="0" fontId="5" fillId="4" borderId="1" xfId="0" applyFont="1" applyFill="1" applyBorder="1" applyAlignment="1">
      <alignment horizontal="justify" vertical="center"/>
    </xf>
    <xf numFmtId="2" fontId="0" fillId="0" borderId="0" xfId="0" applyNumberFormat="1"/>
    <xf numFmtId="0" fontId="2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horizontal="justify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left" vertical="top"/>
    </xf>
    <xf numFmtId="0" fontId="2" fillId="5" borderId="4" xfId="0" applyFont="1" applyFill="1" applyBorder="1" applyAlignment="1">
      <alignment horizontal="left" vertical="top"/>
    </xf>
    <xf numFmtId="0" fontId="9" fillId="0" borderId="6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КЛАСС!$A$33</c:f>
              <c:strCache>
                <c:ptCount val="1"/>
                <c:pt idx="0">
                  <c:v>УРОВЕНЬ ДОСТИЖЕНИЯ ПЛАНИРУЕМЫХ РЕЗУЛЬТАТОВ 2018:</c:v>
                </c:pt>
              </c:strCache>
            </c:strRef>
          </c:tx>
          <c:invertIfNegative val="0"/>
          <c:cat>
            <c:numRef>
              <c:f>КЛАСС!$B$12:$L$12</c:f>
              <c:numCache>
                <c:formatCode>General</c:formatCode>
                <c:ptCount val="11"/>
              </c:numCache>
            </c:numRef>
          </c:cat>
          <c:val>
            <c:numRef>
              <c:f>КЛАСС!$B$32:$L$32</c:f>
              <c:numCache>
                <c:formatCode>0.00</c:formatCode>
                <c:ptCount val="11"/>
                <c:pt idx="0">
                  <c:v>72.222222222222229</c:v>
                </c:pt>
                <c:pt idx="1">
                  <c:v>69.444444444444443</c:v>
                </c:pt>
                <c:pt idx="2">
                  <c:v>69.444444444444443</c:v>
                </c:pt>
                <c:pt idx="3">
                  <c:v>77.777777777777771</c:v>
                </c:pt>
                <c:pt idx="4">
                  <c:v>58.333333333333336</c:v>
                </c:pt>
                <c:pt idx="5">
                  <c:v>63.888888888888886</c:v>
                </c:pt>
                <c:pt idx="6">
                  <c:v>69.444444444444443</c:v>
                </c:pt>
                <c:pt idx="7">
                  <c:v>66.666666666666671</c:v>
                </c:pt>
                <c:pt idx="8">
                  <c:v>77.777777777777771</c:v>
                </c:pt>
                <c:pt idx="9">
                  <c:v>52.777777777777779</c:v>
                </c:pt>
                <c:pt idx="10">
                  <c:v>77.777777777777771</c:v>
                </c:pt>
              </c:numCache>
            </c:numRef>
          </c:val>
        </c:ser>
        <c:ser>
          <c:idx val="0"/>
          <c:order val="1"/>
          <c:tx>
            <c:strRef>
              <c:f>КЛАСС!$A$58</c:f>
              <c:strCache>
                <c:ptCount val="1"/>
                <c:pt idx="0">
                  <c:v>УРОВЕНЬ ДОСТИЖЕНИЯ ПЛАНИРУЕМЫХ РЕЗУЛЬТАТОВ 2019:</c:v>
                </c:pt>
              </c:strCache>
            </c:strRef>
          </c:tx>
          <c:invertIfNegative val="0"/>
          <c:val>
            <c:numRef>
              <c:f>КЛАСС!$B$57:$L$57</c:f>
              <c:numCache>
                <c:formatCode>0.00</c:formatCode>
                <c:ptCount val="11"/>
                <c:pt idx="0">
                  <c:v>60</c:v>
                </c:pt>
                <c:pt idx="1">
                  <c:v>73.333333333333329</c:v>
                </c:pt>
                <c:pt idx="2">
                  <c:v>50</c:v>
                </c:pt>
                <c:pt idx="3">
                  <c:v>56.666666666666664</c:v>
                </c:pt>
                <c:pt idx="4">
                  <c:v>46.666666666666664</c:v>
                </c:pt>
                <c:pt idx="5">
                  <c:v>80</c:v>
                </c:pt>
                <c:pt idx="6">
                  <c:v>70</c:v>
                </c:pt>
                <c:pt idx="7">
                  <c:v>46.666666666666664</c:v>
                </c:pt>
                <c:pt idx="8">
                  <c:v>80</c:v>
                </c:pt>
                <c:pt idx="9">
                  <c:v>43.333333333333336</c:v>
                </c:pt>
                <c:pt idx="10">
                  <c:v>83.333333333333329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968712"/>
        <c:axId val="251300368"/>
      </c:barChart>
      <c:catAx>
        <c:axId val="199968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1300368"/>
        <c:crosses val="autoZero"/>
        <c:auto val="1"/>
        <c:lblAlgn val="ctr"/>
        <c:lblOffset val="100"/>
        <c:noMultiLvlLbl val="0"/>
      </c:catAx>
      <c:valAx>
        <c:axId val="2513003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99968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abSelected="1" zoomScale="85" zoomScaleNormal="85" workbookViewId="0">
      <selection activeCell="B83" sqref="B83:L83"/>
    </sheetView>
  </sheetViews>
  <sheetFormatPr defaultRowHeight="15" x14ac:dyDescent="0.25"/>
  <cols>
    <col min="1" max="1" width="73.7109375" customWidth="1"/>
    <col min="2" max="4" width="9.140625" customWidth="1"/>
  </cols>
  <sheetData>
    <row r="1" spans="1:17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7" ht="32.25" customHeight="1" x14ac:dyDescent="0.25">
      <c r="A2" s="42" t="s">
        <v>137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4"/>
    </row>
    <row r="3" spans="1:17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7" x14ac:dyDescent="0.25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7" ht="15.75" x14ac:dyDescent="0.25">
      <c r="A5" s="6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7" ht="15.75" x14ac:dyDescent="0.25">
      <c r="A6" s="6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7" ht="15.75" x14ac:dyDescent="0.25">
      <c r="A7" s="6" t="s">
        <v>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7" ht="15.75" x14ac:dyDescent="0.25">
      <c r="A8" s="6" t="s">
        <v>136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7" ht="15.75" x14ac:dyDescent="0.25">
      <c r="A9" s="7" t="s">
        <v>4</v>
      </c>
      <c r="B9" s="8" t="s">
        <v>5</v>
      </c>
      <c r="C9" s="9"/>
      <c r="D9" s="9"/>
      <c r="E9" s="10" t="s">
        <v>6</v>
      </c>
      <c r="F9" s="11" t="s">
        <v>7</v>
      </c>
      <c r="G9" s="12"/>
      <c r="H9" s="13" t="s">
        <v>30</v>
      </c>
      <c r="I9" s="45" t="s">
        <v>8</v>
      </c>
      <c r="J9" s="46"/>
      <c r="K9" s="46"/>
      <c r="L9" s="46"/>
      <c r="M9" s="46"/>
      <c r="N9" s="46"/>
      <c r="O9" s="47"/>
    </row>
    <row r="10" spans="1:17" ht="18.75" x14ac:dyDescent="0.25">
      <c r="A10" s="3"/>
      <c r="B10" s="1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7" ht="15.75" x14ac:dyDescent="0.25">
      <c r="A11" s="6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7" ht="117" customHeight="1" x14ac:dyDescent="0.25">
      <c r="A12" s="1" t="s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15" t="s">
        <v>10</v>
      </c>
      <c r="N12" s="16" t="s">
        <v>11</v>
      </c>
      <c r="O12" s="4"/>
    </row>
    <row r="13" spans="1:17" ht="15.75" x14ac:dyDescent="0.25">
      <c r="A13" s="35" t="s">
        <v>129</v>
      </c>
      <c r="B13" s="20">
        <v>1</v>
      </c>
      <c r="C13" s="20">
        <v>2</v>
      </c>
      <c r="D13" s="20">
        <v>2</v>
      </c>
      <c r="E13" s="20">
        <v>2</v>
      </c>
      <c r="F13" s="20">
        <v>1</v>
      </c>
      <c r="G13" s="20">
        <v>1</v>
      </c>
      <c r="H13" s="20">
        <v>2</v>
      </c>
      <c r="I13" s="20">
        <v>2</v>
      </c>
      <c r="J13" s="20">
        <v>2</v>
      </c>
      <c r="K13" s="20">
        <v>2</v>
      </c>
      <c r="L13" s="20">
        <v>2</v>
      </c>
      <c r="M13" s="19">
        <f t="shared" ref="M13:M30" si="0">SUM(B13:L13)</f>
        <v>19</v>
      </c>
      <c r="N13" s="23">
        <f>M13*100/22</f>
        <v>86.36363636363636</v>
      </c>
      <c r="O13" t="s">
        <v>109</v>
      </c>
    </row>
    <row r="14" spans="1:17" ht="31.5" x14ac:dyDescent="0.25">
      <c r="A14" s="35" t="s">
        <v>130</v>
      </c>
      <c r="B14" s="20">
        <v>1</v>
      </c>
      <c r="C14" s="20">
        <v>2</v>
      </c>
      <c r="D14" s="20">
        <v>2</v>
      </c>
      <c r="E14" s="20">
        <v>2</v>
      </c>
      <c r="F14" s="20">
        <v>2</v>
      </c>
      <c r="G14" s="20">
        <v>2</v>
      </c>
      <c r="H14" s="20">
        <v>1</v>
      </c>
      <c r="I14" s="20">
        <v>1</v>
      </c>
      <c r="J14" s="20">
        <v>1</v>
      </c>
      <c r="K14" s="20">
        <v>1</v>
      </c>
      <c r="L14" s="20">
        <v>2</v>
      </c>
      <c r="M14" s="19">
        <f t="shared" si="0"/>
        <v>17</v>
      </c>
      <c r="N14" s="23">
        <f t="shared" ref="N14:N30" si="1">M14*100/22</f>
        <v>77.272727272727266</v>
      </c>
      <c r="O14" t="s">
        <v>100</v>
      </c>
    </row>
    <row r="15" spans="1:17" ht="47.25" x14ac:dyDescent="0.25">
      <c r="A15" s="35" t="s">
        <v>131</v>
      </c>
      <c r="B15" s="20">
        <v>2</v>
      </c>
      <c r="C15" s="20">
        <v>1</v>
      </c>
      <c r="D15" s="20">
        <v>1</v>
      </c>
      <c r="E15" s="20">
        <v>2</v>
      </c>
      <c r="F15" s="20">
        <v>1</v>
      </c>
      <c r="G15" s="20">
        <v>1</v>
      </c>
      <c r="H15" s="20">
        <v>1</v>
      </c>
      <c r="I15" s="20">
        <v>2</v>
      </c>
      <c r="J15" s="20">
        <v>1</v>
      </c>
      <c r="K15" s="20">
        <v>1</v>
      </c>
      <c r="L15" s="20">
        <v>2</v>
      </c>
      <c r="M15" s="19">
        <f t="shared" si="0"/>
        <v>15</v>
      </c>
      <c r="N15" s="23">
        <f t="shared" si="1"/>
        <v>68.181818181818187</v>
      </c>
      <c r="O15" t="s">
        <v>110</v>
      </c>
    </row>
    <row r="16" spans="1:17" ht="47.25" x14ac:dyDescent="0.25">
      <c r="A16" s="35" t="s">
        <v>12</v>
      </c>
      <c r="B16" s="20">
        <v>1</v>
      </c>
      <c r="C16" s="20">
        <v>1</v>
      </c>
      <c r="D16" s="20">
        <v>1</v>
      </c>
      <c r="E16" s="20">
        <v>1</v>
      </c>
      <c r="F16" s="20">
        <v>1</v>
      </c>
      <c r="G16" s="20">
        <v>1</v>
      </c>
      <c r="H16" s="20">
        <v>1</v>
      </c>
      <c r="I16" s="20">
        <v>1</v>
      </c>
      <c r="J16" s="20">
        <v>2</v>
      </c>
      <c r="K16" s="20">
        <v>1</v>
      </c>
      <c r="L16" s="20">
        <v>2</v>
      </c>
      <c r="M16" s="19">
        <f t="shared" si="0"/>
        <v>13</v>
      </c>
      <c r="N16" s="23">
        <f t="shared" si="1"/>
        <v>59.090909090909093</v>
      </c>
      <c r="O16" t="s">
        <v>101</v>
      </c>
      <c r="Q16" s="39">
        <f>AVERAGE(N13:N17)</f>
        <v>69.090909090909093</v>
      </c>
    </row>
    <row r="17" spans="1:20" ht="63.75" customHeight="1" x14ac:dyDescent="0.25">
      <c r="A17" s="35" t="s">
        <v>13</v>
      </c>
      <c r="B17" s="20">
        <v>1</v>
      </c>
      <c r="C17" s="20">
        <v>1</v>
      </c>
      <c r="D17" s="20">
        <v>1</v>
      </c>
      <c r="E17" s="20">
        <v>1</v>
      </c>
      <c r="F17" s="20">
        <v>1</v>
      </c>
      <c r="G17" s="20">
        <v>1</v>
      </c>
      <c r="H17" s="20">
        <v>1</v>
      </c>
      <c r="I17" s="20">
        <v>1</v>
      </c>
      <c r="J17" s="20">
        <v>1</v>
      </c>
      <c r="K17" s="20">
        <v>1</v>
      </c>
      <c r="L17" s="20">
        <v>2</v>
      </c>
      <c r="M17" s="19">
        <f t="shared" si="0"/>
        <v>12</v>
      </c>
      <c r="N17" s="23">
        <f t="shared" si="1"/>
        <v>54.545454545454547</v>
      </c>
      <c r="O17" s="48" t="s">
        <v>102</v>
      </c>
      <c r="P17" s="49"/>
      <c r="Q17" s="49"/>
      <c r="R17" s="49"/>
      <c r="S17" s="49"/>
    </row>
    <row r="18" spans="1:20" ht="31.5" x14ac:dyDescent="0.25">
      <c r="A18" s="36" t="s">
        <v>14</v>
      </c>
      <c r="B18" s="20">
        <v>2</v>
      </c>
      <c r="C18" s="20">
        <v>1</v>
      </c>
      <c r="D18" s="20">
        <v>1</v>
      </c>
      <c r="E18" s="20">
        <v>1</v>
      </c>
      <c r="F18" s="20">
        <v>1</v>
      </c>
      <c r="G18" s="20">
        <v>2</v>
      </c>
      <c r="H18" s="20">
        <v>1</v>
      </c>
      <c r="I18" s="20">
        <v>1</v>
      </c>
      <c r="J18" s="20">
        <v>1</v>
      </c>
      <c r="K18" s="20">
        <v>0</v>
      </c>
      <c r="L18" s="20">
        <v>1</v>
      </c>
      <c r="M18" s="19">
        <f t="shared" si="0"/>
        <v>12</v>
      </c>
      <c r="N18" s="23">
        <f t="shared" si="1"/>
        <v>54.545454545454547</v>
      </c>
      <c r="O18" s="48"/>
      <c r="P18" s="49"/>
      <c r="Q18" s="49"/>
      <c r="R18" s="49"/>
      <c r="S18" s="49"/>
    </row>
    <row r="19" spans="1:20" ht="15.75" x14ac:dyDescent="0.25">
      <c r="A19" s="36" t="s">
        <v>17</v>
      </c>
      <c r="B19" s="20">
        <v>2</v>
      </c>
      <c r="C19" s="20">
        <v>2</v>
      </c>
      <c r="D19" s="20">
        <v>2</v>
      </c>
      <c r="E19" s="20">
        <v>2</v>
      </c>
      <c r="F19" s="20">
        <v>1</v>
      </c>
      <c r="G19" s="20">
        <v>1</v>
      </c>
      <c r="H19" s="20">
        <v>2</v>
      </c>
      <c r="I19" s="20">
        <v>2</v>
      </c>
      <c r="J19" s="20">
        <v>2</v>
      </c>
      <c r="K19" s="20">
        <v>1</v>
      </c>
      <c r="L19" s="20">
        <v>1</v>
      </c>
      <c r="M19" s="19">
        <f>SUM(B19:L19)</f>
        <v>18</v>
      </c>
      <c r="N19" s="23">
        <f>M19*100/22</f>
        <v>81.818181818181813</v>
      </c>
      <c r="O19" t="s">
        <v>104</v>
      </c>
    </row>
    <row r="20" spans="1:20" ht="47.25" x14ac:dyDescent="0.25">
      <c r="A20" s="36" t="s">
        <v>20</v>
      </c>
      <c r="B20" s="20">
        <v>1</v>
      </c>
      <c r="C20" s="20">
        <v>1</v>
      </c>
      <c r="D20" s="20">
        <v>1</v>
      </c>
      <c r="E20" s="20">
        <v>1</v>
      </c>
      <c r="F20" s="20">
        <v>1</v>
      </c>
      <c r="G20" s="20">
        <v>1</v>
      </c>
      <c r="H20" s="20">
        <v>1</v>
      </c>
      <c r="I20" s="20">
        <v>1</v>
      </c>
      <c r="J20" s="20">
        <v>1</v>
      </c>
      <c r="K20" s="20">
        <v>1</v>
      </c>
      <c r="L20" s="20">
        <v>1</v>
      </c>
      <c r="M20" s="19">
        <f>SUM(B20:L20)</f>
        <v>11</v>
      </c>
      <c r="N20" s="23">
        <f>M20*100/22</f>
        <v>50</v>
      </c>
      <c r="O20" t="s">
        <v>104</v>
      </c>
      <c r="P20" s="39">
        <f>AVERAGE(N18:N20)</f>
        <v>62.121212121212125</v>
      </c>
    </row>
    <row r="21" spans="1:20" ht="31.5" x14ac:dyDescent="0.25">
      <c r="A21" s="38" t="s">
        <v>15</v>
      </c>
      <c r="B21" s="20">
        <v>2</v>
      </c>
      <c r="C21" s="20">
        <v>2</v>
      </c>
      <c r="D21" s="20">
        <v>1</v>
      </c>
      <c r="E21" s="20">
        <v>2</v>
      </c>
      <c r="F21" s="20">
        <v>1</v>
      </c>
      <c r="G21" s="20">
        <v>2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19">
        <f t="shared" si="0"/>
        <v>15</v>
      </c>
      <c r="N21" s="23">
        <f t="shared" si="1"/>
        <v>68.181818181818187</v>
      </c>
      <c r="O21" t="s">
        <v>108</v>
      </c>
      <c r="P21" s="39">
        <f>AVERAGE(N21:N24)</f>
        <v>62.5</v>
      </c>
    </row>
    <row r="22" spans="1:20" ht="31.5" x14ac:dyDescent="0.25">
      <c r="A22" s="38" t="s">
        <v>16</v>
      </c>
      <c r="B22" s="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>
        <v>0</v>
      </c>
      <c r="J22" s="20">
        <v>1</v>
      </c>
      <c r="K22" s="20">
        <v>1</v>
      </c>
      <c r="L22" s="20">
        <v>1</v>
      </c>
      <c r="M22" s="19">
        <f t="shared" si="0"/>
        <v>10</v>
      </c>
      <c r="N22" s="23">
        <f t="shared" si="1"/>
        <v>45.454545454545453</v>
      </c>
      <c r="O22" t="s">
        <v>107</v>
      </c>
      <c r="T22" s="39">
        <f>AVERAGE(Q16,P20,P21,P25,P27)</f>
        <v>69.196969696969703</v>
      </c>
    </row>
    <row r="23" spans="1:20" ht="31.5" x14ac:dyDescent="0.25">
      <c r="A23" s="38" t="s">
        <v>18</v>
      </c>
      <c r="B23" s="20">
        <v>1</v>
      </c>
      <c r="C23" s="20">
        <v>1</v>
      </c>
      <c r="D23" s="20">
        <v>1</v>
      </c>
      <c r="E23" s="20">
        <v>1</v>
      </c>
      <c r="F23" s="20">
        <v>1</v>
      </c>
      <c r="G23" s="20">
        <v>1</v>
      </c>
      <c r="H23" s="20">
        <v>2</v>
      </c>
      <c r="I23" s="20">
        <v>1</v>
      </c>
      <c r="J23" s="20">
        <v>1</v>
      </c>
      <c r="K23" s="20">
        <v>0</v>
      </c>
      <c r="L23" s="20">
        <v>1</v>
      </c>
      <c r="M23" s="19">
        <f t="shared" si="0"/>
        <v>11</v>
      </c>
      <c r="N23" s="23">
        <f t="shared" si="1"/>
        <v>50</v>
      </c>
      <c r="O23" t="s">
        <v>106</v>
      </c>
    </row>
    <row r="24" spans="1:20" ht="15.75" x14ac:dyDescent="0.25">
      <c r="A24" s="38" t="s">
        <v>19</v>
      </c>
      <c r="B24" s="20">
        <v>2</v>
      </c>
      <c r="C24" s="20">
        <v>1</v>
      </c>
      <c r="D24" s="20">
        <v>1</v>
      </c>
      <c r="E24" s="20">
        <v>2</v>
      </c>
      <c r="F24" s="20">
        <v>2</v>
      </c>
      <c r="G24" s="20">
        <v>2</v>
      </c>
      <c r="H24" s="20">
        <v>2</v>
      </c>
      <c r="I24" s="20">
        <v>2</v>
      </c>
      <c r="J24" s="20">
        <v>2</v>
      </c>
      <c r="K24" s="20">
        <v>1</v>
      </c>
      <c r="L24" s="20">
        <v>2</v>
      </c>
      <c r="M24" s="19">
        <f t="shared" si="0"/>
        <v>19</v>
      </c>
      <c r="N24" s="23">
        <f t="shared" si="1"/>
        <v>86.36363636363636</v>
      </c>
      <c r="O24" t="s">
        <v>105</v>
      </c>
    </row>
    <row r="25" spans="1:20" ht="47.25" x14ac:dyDescent="0.25">
      <c r="A25" s="34" t="s">
        <v>26</v>
      </c>
      <c r="B25" s="20">
        <v>2</v>
      </c>
      <c r="C25" s="20">
        <v>2</v>
      </c>
      <c r="D25" s="20">
        <v>2</v>
      </c>
      <c r="E25" s="20">
        <v>2</v>
      </c>
      <c r="F25" s="20">
        <v>1</v>
      </c>
      <c r="G25" s="20">
        <v>1</v>
      </c>
      <c r="H25" s="20">
        <v>2</v>
      </c>
      <c r="I25" s="20">
        <v>2</v>
      </c>
      <c r="J25" s="20">
        <v>2</v>
      </c>
      <c r="K25" s="20">
        <v>1</v>
      </c>
      <c r="L25" s="20">
        <v>2</v>
      </c>
      <c r="M25" s="19">
        <f>SUM(B25:L25)</f>
        <v>19</v>
      </c>
      <c r="N25" s="23">
        <f>M25*100/22</f>
        <v>86.36363636363636</v>
      </c>
      <c r="O25" t="s">
        <v>114</v>
      </c>
      <c r="P25" s="39">
        <f>AVERAGE(N25:N26)</f>
        <v>77.27272727272728</v>
      </c>
    </row>
    <row r="26" spans="1:20" ht="47.25" x14ac:dyDescent="0.25">
      <c r="A26" s="34" t="s">
        <v>21</v>
      </c>
      <c r="B26" s="20">
        <v>2</v>
      </c>
      <c r="C26" s="20">
        <v>2</v>
      </c>
      <c r="D26" s="20">
        <v>1</v>
      </c>
      <c r="E26" s="20">
        <v>2</v>
      </c>
      <c r="F26" s="20">
        <v>1</v>
      </c>
      <c r="G26" s="20">
        <v>1</v>
      </c>
      <c r="H26" s="20">
        <v>1</v>
      </c>
      <c r="I26" s="20">
        <v>1</v>
      </c>
      <c r="J26" s="20">
        <v>2</v>
      </c>
      <c r="K26" s="20">
        <v>1</v>
      </c>
      <c r="L26" s="20">
        <v>1</v>
      </c>
      <c r="M26" s="19">
        <f t="shared" si="0"/>
        <v>15</v>
      </c>
      <c r="N26" s="23">
        <f t="shared" si="1"/>
        <v>68.181818181818187</v>
      </c>
      <c r="O26" t="s">
        <v>103</v>
      </c>
    </row>
    <row r="27" spans="1:20" ht="31.5" x14ac:dyDescent="0.25">
      <c r="A27" s="37" t="s">
        <v>22</v>
      </c>
      <c r="B27" s="20">
        <v>1</v>
      </c>
      <c r="C27" s="20">
        <v>2</v>
      </c>
      <c r="D27" s="20">
        <v>2</v>
      </c>
      <c r="E27" s="20">
        <v>2</v>
      </c>
      <c r="F27" s="20">
        <v>1</v>
      </c>
      <c r="G27" s="20">
        <v>1</v>
      </c>
      <c r="H27" s="20">
        <v>1</v>
      </c>
      <c r="I27" s="20">
        <v>1</v>
      </c>
      <c r="J27" s="20">
        <v>2</v>
      </c>
      <c r="K27" s="20">
        <v>1</v>
      </c>
      <c r="L27" s="20">
        <v>2</v>
      </c>
      <c r="M27" s="19">
        <f t="shared" si="0"/>
        <v>16</v>
      </c>
      <c r="N27" s="23">
        <f t="shared" si="1"/>
        <v>72.727272727272734</v>
      </c>
      <c r="O27" t="s">
        <v>115</v>
      </c>
      <c r="P27" s="39">
        <f>AVERAGE(N27:N30)</f>
        <v>75</v>
      </c>
    </row>
    <row r="28" spans="1:20" ht="63" x14ac:dyDescent="0.25">
      <c r="A28" s="37" t="s">
        <v>23</v>
      </c>
      <c r="B28" s="20">
        <v>1</v>
      </c>
      <c r="C28" s="20">
        <v>1</v>
      </c>
      <c r="D28" s="20">
        <v>1</v>
      </c>
      <c r="E28" s="20">
        <v>1</v>
      </c>
      <c r="F28" s="20">
        <v>1</v>
      </c>
      <c r="G28" s="20">
        <v>1</v>
      </c>
      <c r="H28" s="20">
        <v>1</v>
      </c>
      <c r="I28" s="20">
        <v>1</v>
      </c>
      <c r="J28" s="20">
        <v>2</v>
      </c>
      <c r="K28" s="20">
        <v>1</v>
      </c>
      <c r="L28" s="20">
        <v>2</v>
      </c>
      <c r="M28" s="19">
        <f t="shared" si="0"/>
        <v>13</v>
      </c>
      <c r="N28" s="23">
        <f t="shared" si="1"/>
        <v>59.090909090909093</v>
      </c>
      <c r="O28" t="s">
        <v>111</v>
      </c>
    </row>
    <row r="29" spans="1:20" ht="31.5" x14ac:dyDescent="0.25">
      <c r="A29" s="37" t="s">
        <v>24</v>
      </c>
      <c r="B29" s="20">
        <v>1</v>
      </c>
      <c r="C29" s="20">
        <v>1</v>
      </c>
      <c r="D29" s="20">
        <v>2</v>
      </c>
      <c r="E29" s="20">
        <v>2</v>
      </c>
      <c r="F29" s="20">
        <v>1</v>
      </c>
      <c r="G29" s="20">
        <v>1</v>
      </c>
      <c r="H29" s="20">
        <v>2</v>
      </c>
      <c r="I29" s="20">
        <v>2</v>
      </c>
      <c r="J29" s="20">
        <v>2</v>
      </c>
      <c r="K29" s="20">
        <v>2</v>
      </c>
      <c r="L29" s="20">
        <v>1</v>
      </c>
      <c r="M29" s="19">
        <f t="shared" si="0"/>
        <v>17</v>
      </c>
      <c r="N29" s="23">
        <f t="shared" si="1"/>
        <v>77.272727272727266</v>
      </c>
      <c r="O29" t="s">
        <v>112</v>
      </c>
    </row>
    <row r="30" spans="1:20" ht="47.25" x14ac:dyDescent="0.25">
      <c r="A30" s="37" t="s">
        <v>25</v>
      </c>
      <c r="B30" s="20">
        <v>2</v>
      </c>
      <c r="C30" s="20">
        <v>1</v>
      </c>
      <c r="D30" s="20">
        <v>2</v>
      </c>
      <c r="E30" s="20">
        <v>1</v>
      </c>
      <c r="F30" s="20">
        <v>2</v>
      </c>
      <c r="G30" s="20">
        <v>2</v>
      </c>
      <c r="H30" s="20">
        <v>2</v>
      </c>
      <c r="I30" s="20">
        <v>2</v>
      </c>
      <c r="J30" s="20">
        <v>2</v>
      </c>
      <c r="K30" s="20">
        <v>2</v>
      </c>
      <c r="L30" s="20">
        <v>2</v>
      </c>
      <c r="M30" s="19">
        <f t="shared" si="0"/>
        <v>20</v>
      </c>
      <c r="N30" s="23">
        <f t="shared" si="1"/>
        <v>90.909090909090907</v>
      </c>
      <c r="O30" t="s">
        <v>113</v>
      </c>
    </row>
    <row r="31" spans="1:20" ht="15.75" x14ac:dyDescent="0.25">
      <c r="A31" s="17" t="s">
        <v>27</v>
      </c>
      <c r="B31" s="19">
        <f t="shared" ref="B31:L31" si="2">SUM(B13:B30)</f>
        <v>26</v>
      </c>
      <c r="C31" s="19">
        <f t="shared" si="2"/>
        <v>25</v>
      </c>
      <c r="D31" s="19">
        <f t="shared" si="2"/>
        <v>25</v>
      </c>
      <c r="E31" s="19">
        <f t="shared" si="2"/>
        <v>28</v>
      </c>
      <c r="F31" s="19">
        <f t="shared" si="2"/>
        <v>21</v>
      </c>
      <c r="G31" s="19">
        <f t="shared" si="2"/>
        <v>23</v>
      </c>
      <c r="H31" s="19">
        <f t="shared" si="2"/>
        <v>25</v>
      </c>
      <c r="I31" s="19">
        <f t="shared" si="2"/>
        <v>24</v>
      </c>
      <c r="J31" s="19">
        <f t="shared" si="2"/>
        <v>28</v>
      </c>
      <c r="K31" s="19">
        <f t="shared" si="2"/>
        <v>19</v>
      </c>
      <c r="L31" s="19">
        <f t="shared" si="2"/>
        <v>28</v>
      </c>
    </row>
    <row r="32" spans="1:20" ht="15.75" x14ac:dyDescent="0.25">
      <c r="A32" s="18" t="s">
        <v>28</v>
      </c>
      <c r="B32" s="23">
        <f>B31*100/36</f>
        <v>72.222222222222229</v>
      </c>
      <c r="C32" s="23">
        <f t="shared" ref="C32:L32" si="3">C31*100/36</f>
        <v>69.444444444444443</v>
      </c>
      <c r="D32" s="23">
        <f t="shared" si="3"/>
        <v>69.444444444444443</v>
      </c>
      <c r="E32" s="23">
        <f t="shared" si="3"/>
        <v>77.777777777777771</v>
      </c>
      <c r="F32" s="23">
        <f t="shared" si="3"/>
        <v>58.333333333333336</v>
      </c>
      <c r="G32" s="23">
        <f t="shared" si="3"/>
        <v>63.888888888888886</v>
      </c>
      <c r="H32" s="23">
        <f t="shared" si="3"/>
        <v>69.444444444444443</v>
      </c>
      <c r="I32" s="23">
        <f t="shared" si="3"/>
        <v>66.666666666666671</v>
      </c>
      <c r="J32" s="23">
        <f t="shared" si="3"/>
        <v>77.777777777777771</v>
      </c>
      <c r="K32" s="23">
        <f t="shared" si="3"/>
        <v>52.777777777777779</v>
      </c>
      <c r="L32" s="23">
        <f t="shared" si="3"/>
        <v>77.777777777777771</v>
      </c>
    </row>
    <row r="33" spans="1:15" ht="31.5" x14ac:dyDescent="0.25">
      <c r="A33" s="21" t="s">
        <v>134</v>
      </c>
      <c r="B33" s="22" t="str">
        <f>IF(B32&gt;74,"ВБ",IF(49&gt;B32,"НБ","Б"))</f>
        <v>Б</v>
      </c>
      <c r="C33" s="22" t="str">
        <f t="shared" ref="C33:L33" si="4">IF(C32&gt;74,"ВБ",IF(49&gt;C32,"НБ","Б"))</f>
        <v>Б</v>
      </c>
      <c r="D33" s="22" t="str">
        <f t="shared" si="4"/>
        <v>Б</v>
      </c>
      <c r="E33" s="22" t="str">
        <f t="shared" si="4"/>
        <v>ВБ</v>
      </c>
      <c r="F33" s="22" t="str">
        <f t="shared" si="4"/>
        <v>Б</v>
      </c>
      <c r="G33" s="22" t="str">
        <f t="shared" si="4"/>
        <v>Б</v>
      </c>
      <c r="H33" s="22" t="str">
        <f t="shared" si="4"/>
        <v>Б</v>
      </c>
      <c r="I33" s="22" t="str">
        <f t="shared" si="4"/>
        <v>Б</v>
      </c>
      <c r="J33" s="22" t="str">
        <f>IF(J32&gt;74,"ВБ",IF(49&gt;J32,"НБ","Б"))</f>
        <v>ВБ</v>
      </c>
      <c r="K33" s="22" t="str">
        <f t="shared" si="4"/>
        <v>Б</v>
      </c>
      <c r="L33" s="22" t="str">
        <f t="shared" si="4"/>
        <v>ВБ</v>
      </c>
    </row>
    <row r="38" spans="1:15" x14ac:dyDescent="0.25">
      <c r="A38" t="s">
        <v>31</v>
      </c>
    </row>
    <row r="40" spans="1:15" ht="112.5" x14ac:dyDescent="0.25">
      <c r="A40" s="1" t="s">
        <v>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15" t="s">
        <v>10</v>
      </c>
      <c r="N40" s="16" t="s">
        <v>11</v>
      </c>
    </row>
    <row r="41" spans="1:15" ht="47.25" x14ac:dyDescent="0.25">
      <c r="A41" s="24" t="s">
        <v>116</v>
      </c>
      <c r="B41" s="20">
        <v>1</v>
      </c>
      <c r="C41" s="20">
        <v>1</v>
      </c>
      <c r="D41" s="20">
        <v>1</v>
      </c>
      <c r="E41" s="20">
        <v>1</v>
      </c>
      <c r="F41" s="20">
        <v>0</v>
      </c>
      <c r="G41" s="20">
        <v>1</v>
      </c>
      <c r="H41" s="20">
        <v>1</v>
      </c>
      <c r="I41" s="20">
        <v>0</v>
      </c>
      <c r="J41" s="20">
        <v>1</v>
      </c>
      <c r="K41" s="20">
        <v>0</v>
      </c>
      <c r="L41" s="20">
        <v>1</v>
      </c>
      <c r="M41" s="19">
        <f>SUM(B41:L41)</f>
        <v>8</v>
      </c>
      <c r="N41" s="23">
        <f>M41*100/22</f>
        <v>36.363636363636367</v>
      </c>
      <c r="O41" t="s">
        <v>117</v>
      </c>
    </row>
    <row r="42" spans="1:15" ht="15.75" x14ac:dyDescent="0.25">
      <c r="A42" s="24" t="s">
        <v>32</v>
      </c>
      <c r="B42" s="20">
        <v>1</v>
      </c>
      <c r="C42" s="20">
        <v>2</v>
      </c>
      <c r="D42" s="20">
        <v>1</v>
      </c>
      <c r="E42" s="20">
        <v>1</v>
      </c>
      <c r="F42" s="20">
        <v>1</v>
      </c>
      <c r="G42" s="20">
        <v>2</v>
      </c>
      <c r="H42" s="20">
        <v>2</v>
      </c>
      <c r="I42" s="20">
        <v>1</v>
      </c>
      <c r="J42" s="20">
        <v>2</v>
      </c>
      <c r="K42" s="20">
        <v>1</v>
      </c>
      <c r="L42" s="20">
        <v>2</v>
      </c>
      <c r="M42" s="19">
        <f t="shared" ref="M42:M55" si="5">SUM(B42:L42)</f>
        <v>16</v>
      </c>
      <c r="N42" s="23">
        <f t="shared" ref="N42:N55" si="6">M42*100/22</f>
        <v>72.727272727272734</v>
      </c>
      <c r="O42" t="s">
        <v>109</v>
      </c>
    </row>
    <row r="43" spans="1:15" ht="31.5" x14ac:dyDescent="0.25">
      <c r="A43" s="24" t="s">
        <v>33</v>
      </c>
      <c r="B43" s="20">
        <v>1</v>
      </c>
      <c r="C43" s="20">
        <v>1</v>
      </c>
      <c r="D43" s="20">
        <v>0</v>
      </c>
      <c r="E43" s="20">
        <v>1</v>
      </c>
      <c r="F43" s="20">
        <v>0</v>
      </c>
      <c r="G43" s="20">
        <v>2</v>
      </c>
      <c r="H43" s="20">
        <v>1</v>
      </c>
      <c r="I43" s="20">
        <v>0</v>
      </c>
      <c r="J43" s="20">
        <v>2</v>
      </c>
      <c r="K43" s="20">
        <v>0</v>
      </c>
      <c r="L43" s="20">
        <v>2</v>
      </c>
      <c r="M43" s="19">
        <f t="shared" si="5"/>
        <v>10</v>
      </c>
      <c r="N43" s="23">
        <f t="shared" si="6"/>
        <v>45.454545454545453</v>
      </c>
      <c r="O43" t="s">
        <v>118</v>
      </c>
    </row>
    <row r="44" spans="1:15" ht="31.5" x14ac:dyDescent="0.25">
      <c r="A44" s="24" t="s">
        <v>34</v>
      </c>
      <c r="B44" s="20">
        <v>1</v>
      </c>
      <c r="C44" s="20">
        <v>1</v>
      </c>
      <c r="D44" s="20">
        <v>0</v>
      </c>
      <c r="E44" s="20">
        <v>0</v>
      </c>
      <c r="F44" s="20">
        <v>0</v>
      </c>
      <c r="G44" s="20">
        <v>1</v>
      </c>
      <c r="H44" s="20">
        <v>0</v>
      </c>
      <c r="I44" s="20">
        <v>0</v>
      </c>
      <c r="J44" s="20">
        <v>1</v>
      </c>
      <c r="K44" s="20">
        <v>0</v>
      </c>
      <c r="L44" s="20">
        <v>1</v>
      </c>
      <c r="M44" s="19">
        <f t="shared" si="5"/>
        <v>5</v>
      </c>
      <c r="N44" s="23">
        <f t="shared" si="6"/>
        <v>22.727272727272727</v>
      </c>
      <c r="O44" t="s">
        <v>120</v>
      </c>
    </row>
    <row r="45" spans="1:15" ht="31.5" x14ac:dyDescent="0.25">
      <c r="A45" s="24" t="s">
        <v>35</v>
      </c>
      <c r="B45" s="20">
        <v>1</v>
      </c>
      <c r="C45" s="20">
        <v>2</v>
      </c>
      <c r="D45" s="20">
        <v>1</v>
      </c>
      <c r="E45" s="20">
        <v>1</v>
      </c>
      <c r="F45" s="20">
        <v>1</v>
      </c>
      <c r="G45" s="20">
        <v>2</v>
      </c>
      <c r="H45" s="20">
        <v>2</v>
      </c>
      <c r="I45" s="20">
        <v>1</v>
      </c>
      <c r="J45" s="20">
        <v>2</v>
      </c>
      <c r="K45" s="20">
        <v>1</v>
      </c>
      <c r="L45" s="20">
        <v>2</v>
      </c>
      <c r="M45" s="19">
        <f t="shared" si="5"/>
        <v>16</v>
      </c>
      <c r="N45" s="23">
        <f t="shared" si="6"/>
        <v>72.727272727272734</v>
      </c>
      <c r="O45" t="s">
        <v>119</v>
      </c>
    </row>
    <row r="46" spans="1:15" ht="15.75" x14ac:dyDescent="0.25">
      <c r="A46" s="24" t="s">
        <v>36</v>
      </c>
      <c r="B46" s="20">
        <v>1</v>
      </c>
      <c r="C46" s="20">
        <v>1</v>
      </c>
      <c r="D46" s="20">
        <v>0</v>
      </c>
      <c r="E46" s="20">
        <v>0</v>
      </c>
      <c r="F46" s="20">
        <v>0</v>
      </c>
      <c r="G46" s="20">
        <v>1</v>
      </c>
      <c r="H46" s="20">
        <v>1</v>
      </c>
      <c r="I46" s="20">
        <v>1</v>
      </c>
      <c r="J46" s="20">
        <v>1</v>
      </c>
      <c r="K46" s="20">
        <v>0</v>
      </c>
      <c r="L46" s="20">
        <v>2</v>
      </c>
      <c r="M46" s="19">
        <f t="shared" si="5"/>
        <v>8</v>
      </c>
      <c r="N46" s="23">
        <f t="shared" si="6"/>
        <v>36.363636363636367</v>
      </c>
      <c r="O46" t="s">
        <v>122</v>
      </c>
    </row>
    <row r="47" spans="1:15" ht="15.75" x14ac:dyDescent="0.25">
      <c r="A47" s="24" t="s">
        <v>37</v>
      </c>
      <c r="B47" s="20">
        <v>2</v>
      </c>
      <c r="C47" s="20">
        <v>2</v>
      </c>
      <c r="D47" s="20">
        <v>2</v>
      </c>
      <c r="E47" s="20">
        <v>2</v>
      </c>
      <c r="F47" s="20">
        <v>2</v>
      </c>
      <c r="G47" s="20">
        <v>2</v>
      </c>
      <c r="H47" s="20">
        <v>2</v>
      </c>
      <c r="I47" s="20">
        <v>2</v>
      </c>
      <c r="J47" s="20">
        <v>2</v>
      </c>
      <c r="K47" s="20">
        <v>2</v>
      </c>
      <c r="L47" s="20">
        <v>2</v>
      </c>
      <c r="M47" s="19">
        <f t="shared" si="5"/>
        <v>22</v>
      </c>
      <c r="N47" s="23">
        <f t="shared" si="6"/>
        <v>100</v>
      </c>
      <c r="O47" t="s">
        <v>121</v>
      </c>
    </row>
    <row r="48" spans="1:15" ht="31.5" x14ac:dyDescent="0.25">
      <c r="A48" s="24" t="s">
        <v>38</v>
      </c>
      <c r="B48" s="20">
        <v>2</v>
      </c>
      <c r="C48" s="20">
        <v>2</v>
      </c>
      <c r="D48" s="20">
        <v>2</v>
      </c>
      <c r="E48" s="20">
        <v>2</v>
      </c>
      <c r="F48" s="20">
        <v>2</v>
      </c>
      <c r="G48" s="20">
        <v>2</v>
      </c>
      <c r="H48" s="20">
        <v>2</v>
      </c>
      <c r="I48" s="20">
        <v>2</v>
      </c>
      <c r="J48" s="20">
        <v>2</v>
      </c>
      <c r="K48" s="20">
        <v>2</v>
      </c>
      <c r="L48" s="20">
        <v>2</v>
      </c>
      <c r="M48" s="19">
        <f t="shared" si="5"/>
        <v>22</v>
      </c>
      <c r="N48" s="23">
        <f t="shared" si="6"/>
        <v>100</v>
      </c>
      <c r="O48" t="s">
        <v>123</v>
      </c>
    </row>
    <row r="49" spans="1:15" ht="31.5" x14ac:dyDescent="0.25">
      <c r="A49" s="24" t="s">
        <v>39</v>
      </c>
      <c r="B49" s="20">
        <v>1</v>
      </c>
      <c r="C49" s="20">
        <v>1</v>
      </c>
      <c r="D49" s="20">
        <v>1</v>
      </c>
      <c r="E49" s="20">
        <v>1</v>
      </c>
      <c r="F49" s="20">
        <v>1</v>
      </c>
      <c r="G49" s="20">
        <v>2</v>
      </c>
      <c r="H49" s="20">
        <v>2</v>
      </c>
      <c r="I49" s="20">
        <v>1</v>
      </c>
      <c r="J49" s="20">
        <v>2</v>
      </c>
      <c r="K49" s="20">
        <v>1</v>
      </c>
      <c r="L49" s="20">
        <v>2</v>
      </c>
      <c r="M49" s="19">
        <f t="shared" si="5"/>
        <v>15</v>
      </c>
      <c r="N49" s="23">
        <f t="shared" si="6"/>
        <v>68.181818181818187</v>
      </c>
      <c r="O49" t="s">
        <v>124</v>
      </c>
    </row>
    <row r="50" spans="1:15" ht="31.5" x14ac:dyDescent="0.25">
      <c r="A50" s="24" t="s">
        <v>40</v>
      </c>
      <c r="B50" s="20">
        <v>0</v>
      </c>
      <c r="C50" s="20">
        <v>1</v>
      </c>
      <c r="D50" s="20">
        <v>0</v>
      </c>
      <c r="E50" s="20">
        <v>0</v>
      </c>
      <c r="F50" s="20">
        <v>0</v>
      </c>
      <c r="G50" s="20">
        <v>1</v>
      </c>
      <c r="H50" s="20">
        <v>1</v>
      </c>
      <c r="I50" s="20">
        <v>0</v>
      </c>
      <c r="J50" s="20">
        <v>1</v>
      </c>
      <c r="K50" s="20">
        <v>0</v>
      </c>
      <c r="L50" s="20">
        <v>1</v>
      </c>
      <c r="M50" s="19">
        <f t="shared" si="5"/>
        <v>5</v>
      </c>
      <c r="N50" s="23">
        <f t="shared" si="6"/>
        <v>22.727272727272727</v>
      </c>
      <c r="O50" t="s">
        <v>125</v>
      </c>
    </row>
    <row r="51" spans="1:15" ht="47.25" x14ac:dyDescent="0.25">
      <c r="A51" s="24" t="s">
        <v>41</v>
      </c>
      <c r="B51" s="20">
        <v>1</v>
      </c>
      <c r="C51" s="20">
        <v>1</v>
      </c>
      <c r="D51" s="20">
        <v>1</v>
      </c>
      <c r="E51" s="20">
        <v>1</v>
      </c>
      <c r="F51" s="20">
        <v>1</v>
      </c>
      <c r="G51" s="20">
        <v>1</v>
      </c>
      <c r="H51" s="20">
        <v>1</v>
      </c>
      <c r="I51" s="20">
        <v>1</v>
      </c>
      <c r="J51" s="20">
        <v>1</v>
      </c>
      <c r="K51" s="20">
        <v>1</v>
      </c>
      <c r="L51" s="20">
        <v>1</v>
      </c>
      <c r="M51" s="19">
        <f t="shared" si="5"/>
        <v>11</v>
      </c>
      <c r="N51" s="23">
        <f t="shared" si="6"/>
        <v>50</v>
      </c>
      <c r="O51" t="s">
        <v>126</v>
      </c>
    </row>
    <row r="52" spans="1:15" ht="31.5" x14ac:dyDescent="0.25">
      <c r="A52" s="24" t="s">
        <v>42</v>
      </c>
      <c r="B52" s="20">
        <v>2</v>
      </c>
      <c r="C52" s="20">
        <v>2</v>
      </c>
      <c r="D52" s="20">
        <v>2</v>
      </c>
      <c r="E52" s="20">
        <v>2</v>
      </c>
      <c r="F52" s="20">
        <v>2</v>
      </c>
      <c r="G52" s="20">
        <v>2</v>
      </c>
      <c r="H52" s="20">
        <v>2</v>
      </c>
      <c r="I52" s="20">
        <v>2</v>
      </c>
      <c r="J52" s="20">
        <v>2</v>
      </c>
      <c r="K52" s="20">
        <v>2</v>
      </c>
      <c r="L52" s="20">
        <v>2</v>
      </c>
      <c r="M52" s="19">
        <f t="shared" si="5"/>
        <v>22</v>
      </c>
      <c r="N52" s="23">
        <f t="shared" si="6"/>
        <v>100</v>
      </c>
      <c r="O52" t="s">
        <v>132</v>
      </c>
    </row>
    <row r="53" spans="1:15" ht="63" x14ac:dyDescent="0.25">
      <c r="A53" s="24" t="s">
        <v>43</v>
      </c>
      <c r="B53" s="20">
        <v>2</v>
      </c>
      <c r="C53" s="20">
        <v>2</v>
      </c>
      <c r="D53" s="20">
        <v>2</v>
      </c>
      <c r="E53" s="20">
        <v>2</v>
      </c>
      <c r="F53" s="20">
        <v>2</v>
      </c>
      <c r="G53" s="20">
        <v>2</v>
      </c>
      <c r="H53" s="20">
        <v>2</v>
      </c>
      <c r="I53" s="20">
        <v>2</v>
      </c>
      <c r="J53" s="20">
        <v>2</v>
      </c>
      <c r="K53" s="20">
        <v>2</v>
      </c>
      <c r="L53" s="20">
        <v>2</v>
      </c>
      <c r="M53" s="19">
        <f t="shared" si="5"/>
        <v>22</v>
      </c>
      <c r="N53" s="23">
        <f t="shared" si="6"/>
        <v>100</v>
      </c>
      <c r="O53" t="s">
        <v>127</v>
      </c>
    </row>
    <row r="54" spans="1:15" ht="47.25" x14ac:dyDescent="0.25">
      <c r="A54" s="24" t="s">
        <v>44</v>
      </c>
      <c r="B54" s="20">
        <v>1</v>
      </c>
      <c r="C54" s="20">
        <v>2</v>
      </c>
      <c r="D54" s="20">
        <v>1</v>
      </c>
      <c r="E54" s="20">
        <v>2</v>
      </c>
      <c r="F54" s="20">
        <v>1</v>
      </c>
      <c r="G54" s="20">
        <v>2</v>
      </c>
      <c r="H54" s="20">
        <v>1</v>
      </c>
      <c r="I54" s="20">
        <v>0</v>
      </c>
      <c r="J54" s="20">
        <v>2</v>
      </c>
      <c r="K54" s="20">
        <v>0</v>
      </c>
      <c r="L54" s="20">
        <v>2</v>
      </c>
      <c r="M54" s="19">
        <f t="shared" si="5"/>
        <v>14</v>
      </c>
      <c r="N54" s="23">
        <f t="shared" si="6"/>
        <v>63.636363636363633</v>
      </c>
      <c r="O54" t="s">
        <v>133</v>
      </c>
    </row>
    <row r="55" spans="1:15" ht="78.75" x14ac:dyDescent="0.25">
      <c r="A55" s="24" t="s">
        <v>45</v>
      </c>
      <c r="B55" s="20">
        <v>1</v>
      </c>
      <c r="C55" s="20">
        <v>1</v>
      </c>
      <c r="D55" s="20">
        <v>1</v>
      </c>
      <c r="E55" s="20">
        <v>1</v>
      </c>
      <c r="F55" s="20">
        <v>1</v>
      </c>
      <c r="G55" s="20">
        <v>1</v>
      </c>
      <c r="H55" s="20">
        <v>1</v>
      </c>
      <c r="I55" s="20">
        <v>1</v>
      </c>
      <c r="J55" s="20">
        <v>1</v>
      </c>
      <c r="K55" s="20">
        <v>1</v>
      </c>
      <c r="L55" s="20">
        <v>1</v>
      </c>
      <c r="M55" s="19">
        <f t="shared" si="5"/>
        <v>11</v>
      </c>
      <c r="N55" s="23">
        <f t="shared" si="6"/>
        <v>50</v>
      </c>
      <c r="O55" t="s">
        <v>128</v>
      </c>
    </row>
    <row r="56" spans="1:15" ht="15.75" x14ac:dyDescent="0.25">
      <c r="A56" s="17" t="s">
        <v>27</v>
      </c>
      <c r="B56" s="19">
        <f>SUM(B37:B55)</f>
        <v>18</v>
      </c>
      <c r="C56" s="19">
        <f t="shared" ref="C56:L56" si="7">SUM(C37:C55)</f>
        <v>22</v>
      </c>
      <c r="D56" s="19">
        <f t="shared" si="7"/>
        <v>15</v>
      </c>
      <c r="E56" s="19">
        <f t="shared" si="7"/>
        <v>17</v>
      </c>
      <c r="F56" s="19">
        <f t="shared" si="7"/>
        <v>14</v>
      </c>
      <c r="G56" s="19">
        <f t="shared" si="7"/>
        <v>24</v>
      </c>
      <c r="H56" s="19">
        <f t="shared" si="7"/>
        <v>21</v>
      </c>
      <c r="I56" s="19">
        <f t="shared" si="7"/>
        <v>14</v>
      </c>
      <c r="J56" s="19">
        <f t="shared" si="7"/>
        <v>24</v>
      </c>
      <c r="K56" s="19">
        <f t="shared" si="7"/>
        <v>13</v>
      </c>
      <c r="L56" s="19">
        <f t="shared" si="7"/>
        <v>25</v>
      </c>
      <c r="M56" s="27"/>
      <c r="N56" s="27"/>
    </row>
    <row r="57" spans="1:15" ht="15.75" x14ac:dyDescent="0.25">
      <c r="A57" s="18" t="s">
        <v>28</v>
      </c>
      <c r="B57" s="23">
        <f>B56*100/30</f>
        <v>60</v>
      </c>
      <c r="C57" s="23">
        <f t="shared" ref="C57:L57" si="8">C56*100/30</f>
        <v>73.333333333333329</v>
      </c>
      <c r="D57" s="23">
        <f t="shared" si="8"/>
        <v>50</v>
      </c>
      <c r="E57" s="23">
        <f t="shared" si="8"/>
        <v>56.666666666666664</v>
      </c>
      <c r="F57" s="23">
        <f t="shared" si="8"/>
        <v>46.666666666666664</v>
      </c>
      <c r="G57" s="23">
        <f t="shared" si="8"/>
        <v>80</v>
      </c>
      <c r="H57" s="23">
        <f t="shared" si="8"/>
        <v>70</v>
      </c>
      <c r="I57" s="23">
        <f t="shared" si="8"/>
        <v>46.666666666666664</v>
      </c>
      <c r="J57" s="23">
        <f t="shared" si="8"/>
        <v>80</v>
      </c>
      <c r="K57" s="23">
        <f t="shared" si="8"/>
        <v>43.333333333333336</v>
      </c>
      <c r="L57" s="23">
        <f t="shared" si="8"/>
        <v>83.333333333333329</v>
      </c>
      <c r="M57" s="28"/>
      <c r="N57" s="28"/>
    </row>
    <row r="58" spans="1:15" ht="31.5" x14ac:dyDescent="0.25">
      <c r="A58" s="21" t="s">
        <v>135</v>
      </c>
      <c r="B58" s="25" t="str">
        <f>IF(B57&gt;74,"ВБ",IF(49&gt;B57,"НБ","Б"))</f>
        <v>Б</v>
      </c>
      <c r="C58" s="25" t="str">
        <f t="shared" ref="C58:L58" si="9">IF(C57&gt;74,"ВБ",IF(49&gt;C57,"НБ","Б"))</f>
        <v>Б</v>
      </c>
      <c r="D58" s="25" t="str">
        <f t="shared" si="9"/>
        <v>Б</v>
      </c>
      <c r="E58" s="25" t="str">
        <f t="shared" si="9"/>
        <v>Б</v>
      </c>
      <c r="F58" s="25" t="str">
        <f t="shared" si="9"/>
        <v>НБ</v>
      </c>
      <c r="G58" s="25" t="str">
        <f t="shared" si="9"/>
        <v>ВБ</v>
      </c>
      <c r="H58" s="25" t="str">
        <f t="shared" si="9"/>
        <v>Б</v>
      </c>
      <c r="I58" s="25" t="str">
        <f t="shared" si="9"/>
        <v>НБ</v>
      </c>
      <c r="J58" s="25" t="str">
        <f t="shared" si="9"/>
        <v>ВБ</v>
      </c>
      <c r="K58" s="25" t="str">
        <f t="shared" si="9"/>
        <v>НБ</v>
      </c>
      <c r="L58" s="22" t="str">
        <f t="shared" si="9"/>
        <v>ВБ</v>
      </c>
      <c r="M58" s="27"/>
      <c r="N58" s="28"/>
    </row>
    <row r="59" spans="1:15" ht="15.75" x14ac:dyDescent="0.25">
      <c r="A59" s="32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7"/>
      <c r="N59" s="28"/>
    </row>
    <row r="60" spans="1:15" ht="15.75" x14ac:dyDescent="0.25">
      <c r="A60" s="32" t="s">
        <v>60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7"/>
      <c r="N60" s="28"/>
    </row>
    <row r="61" spans="1:15" x14ac:dyDescent="0.25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7"/>
      <c r="N61" s="28"/>
    </row>
    <row r="62" spans="1:15" ht="112.5" x14ac:dyDescent="0.25">
      <c r="A62" s="1" t="s">
        <v>9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5" t="s">
        <v>10</v>
      </c>
      <c r="N62" s="16" t="s">
        <v>11</v>
      </c>
    </row>
    <row r="63" spans="1:15" ht="56.25" x14ac:dyDescent="0.3">
      <c r="A63" s="31" t="s">
        <v>46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19">
        <f t="shared" ref="M63:M76" si="10">SUM(B63:L63)</f>
        <v>0</v>
      </c>
      <c r="N63" s="23">
        <f>M63*100/22</f>
        <v>0</v>
      </c>
    </row>
    <row r="64" spans="1:15" ht="56.25" x14ac:dyDescent="0.3">
      <c r="A64" s="31" t="s">
        <v>47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19">
        <f t="shared" si="10"/>
        <v>0</v>
      </c>
      <c r="N64" s="23">
        <f t="shared" ref="N64:N76" si="11">M64*100/22</f>
        <v>0</v>
      </c>
    </row>
    <row r="65" spans="1:14" ht="93.75" x14ac:dyDescent="0.3">
      <c r="A65" s="31" t="s">
        <v>48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19">
        <f t="shared" si="10"/>
        <v>0</v>
      </c>
      <c r="N65" s="23">
        <f t="shared" si="11"/>
        <v>0</v>
      </c>
    </row>
    <row r="66" spans="1:14" ht="37.5" x14ac:dyDescent="0.3">
      <c r="A66" s="31" t="s">
        <v>49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19">
        <f t="shared" si="10"/>
        <v>0</v>
      </c>
      <c r="N66" s="23">
        <f t="shared" si="11"/>
        <v>0</v>
      </c>
    </row>
    <row r="67" spans="1:14" ht="56.25" x14ac:dyDescent="0.3">
      <c r="A67" s="31" t="s">
        <v>50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19">
        <f t="shared" si="10"/>
        <v>0</v>
      </c>
      <c r="N67" s="23">
        <f t="shared" si="11"/>
        <v>0</v>
      </c>
    </row>
    <row r="68" spans="1:14" ht="56.25" x14ac:dyDescent="0.3">
      <c r="A68" s="31" t="s">
        <v>51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19">
        <f t="shared" si="10"/>
        <v>0</v>
      </c>
      <c r="N68" s="23">
        <f t="shared" si="11"/>
        <v>0</v>
      </c>
    </row>
    <row r="69" spans="1:14" ht="56.25" x14ac:dyDescent="0.3">
      <c r="A69" s="31" t="s">
        <v>52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19">
        <f t="shared" si="10"/>
        <v>0</v>
      </c>
      <c r="N69" s="23">
        <f t="shared" si="11"/>
        <v>0</v>
      </c>
    </row>
    <row r="70" spans="1:14" ht="75" x14ac:dyDescent="0.3">
      <c r="A70" s="31" t="s">
        <v>53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19">
        <f t="shared" si="10"/>
        <v>0</v>
      </c>
      <c r="N70" s="23">
        <f t="shared" si="11"/>
        <v>0</v>
      </c>
    </row>
    <row r="71" spans="1:14" ht="56.25" x14ac:dyDescent="0.3">
      <c r="A71" s="31" t="s">
        <v>54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19">
        <f t="shared" si="10"/>
        <v>0</v>
      </c>
      <c r="N71" s="23">
        <f t="shared" si="11"/>
        <v>0</v>
      </c>
    </row>
    <row r="72" spans="1:14" ht="37.5" x14ac:dyDescent="0.3">
      <c r="A72" s="31" t="s">
        <v>55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19">
        <f t="shared" si="10"/>
        <v>0</v>
      </c>
      <c r="N72" s="23">
        <f t="shared" si="11"/>
        <v>0</v>
      </c>
    </row>
    <row r="73" spans="1:14" ht="37.5" x14ac:dyDescent="0.3">
      <c r="A73" s="31" t="s">
        <v>56</v>
      </c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19">
        <f t="shared" si="10"/>
        <v>0</v>
      </c>
      <c r="N73" s="23">
        <f t="shared" si="11"/>
        <v>0</v>
      </c>
    </row>
    <row r="74" spans="1:14" ht="75" x14ac:dyDescent="0.3">
      <c r="A74" s="31" t="s">
        <v>57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19">
        <f t="shared" si="10"/>
        <v>0</v>
      </c>
      <c r="N74" s="23">
        <f t="shared" si="11"/>
        <v>0</v>
      </c>
    </row>
    <row r="75" spans="1:14" ht="56.25" x14ac:dyDescent="0.3">
      <c r="A75" s="31" t="s">
        <v>58</v>
      </c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19">
        <f t="shared" si="10"/>
        <v>0</v>
      </c>
      <c r="N75" s="23">
        <f t="shared" si="11"/>
        <v>0</v>
      </c>
    </row>
    <row r="76" spans="1:14" ht="75" x14ac:dyDescent="0.3">
      <c r="A76" s="31" t="s">
        <v>59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19">
        <f t="shared" si="10"/>
        <v>0</v>
      </c>
      <c r="N76" s="23">
        <f t="shared" si="11"/>
        <v>0</v>
      </c>
    </row>
    <row r="77" spans="1:14" ht="15.75" x14ac:dyDescent="0.25">
      <c r="A77" s="17" t="s">
        <v>27</v>
      </c>
      <c r="B77" s="19">
        <f>SUM(B58:B76)</f>
        <v>0</v>
      </c>
      <c r="C77" s="19">
        <f t="shared" ref="C77" si="12">SUM(C58:C76)</f>
        <v>0</v>
      </c>
      <c r="D77" s="19">
        <f t="shared" ref="D77" si="13">SUM(D58:D76)</f>
        <v>0</v>
      </c>
      <c r="E77" s="19">
        <f t="shared" ref="E77" si="14">SUM(E58:E76)</f>
        <v>0</v>
      </c>
      <c r="F77" s="19">
        <f t="shared" ref="F77" si="15">SUM(F58:F76)</f>
        <v>0</v>
      </c>
      <c r="G77" s="19">
        <f t="shared" ref="G77" si="16">SUM(G58:G76)</f>
        <v>0</v>
      </c>
      <c r="H77" s="19">
        <f t="shared" ref="H77" si="17">SUM(H58:H76)</f>
        <v>0</v>
      </c>
      <c r="I77" s="19">
        <f t="shared" ref="I77" si="18">SUM(I58:I76)</f>
        <v>0</v>
      </c>
      <c r="J77" s="19">
        <f t="shared" ref="J77" si="19">SUM(J58:J76)</f>
        <v>0</v>
      </c>
      <c r="K77" s="19">
        <f t="shared" ref="K77" si="20">SUM(K58:K76)</f>
        <v>0</v>
      </c>
      <c r="L77" s="30">
        <f t="shared" ref="L77" si="21">SUM(L58:L76)</f>
        <v>0</v>
      </c>
      <c r="M77" s="27"/>
      <c r="N77" s="28"/>
    </row>
    <row r="78" spans="1:14" ht="15.75" x14ac:dyDescent="0.25">
      <c r="A78" s="18" t="s">
        <v>28</v>
      </c>
      <c r="B78" s="23">
        <f>B77*100/30</f>
        <v>0</v>
      </c>
      <c r="C78" s="23">
        <f t="shared" ref="C78" si="22">C77*100/30</f>
        <v>0</v>
      </c>
      <c r="D78" s="23">
        <f t="shared" ref="D78" si="23">D77*100/30</f>
        <v>0</v>
      </c>
      <c r="E78" s="23">
        <f t="shared" ref="E78" si="24">E77*100/30</f>
        <v>0</v>
      </c>
      <c r="F78" s="23">
        <f t="shared" ref="F78" si="25">F77*100/30</f>
        <v>0</v>
      </c>
      <c r="G78" s="23">
        <f t="shared" ref="G78" si="26">G77*100/30</f>
        <v>0</v>
      </c>
      <c r="H78" s="23">
        <f t="shared" ref="H78" si="27">H77*100/30</f>
        <v>0</v>
      </c>
      <c r="I78" s="23">
        <f t="shared" ref="I78" si="28">I77*100/30</f>
        <v>0</v>
      </c>
      <c r="J78" s="23">
        <f t="shared" ref="J78" si="29">J77*100/30</f>
        <v>0</v>
      </c>
      <c r="K78" s="23">
        <f t="shared" ref="K78" si="30">K77*100/30</f>
        <v>0</v>
      </c>
      <c r="L78" s="23">
        <f t="shared" ref="L78" si="31">L77*100/30</f>
        <v>0</v>
      </c>
    </row>
    <row r="79" spans="1:14" ht="15.75" x14ac:dyDescent="0.25">
      <c r="A79" s="21" t="s">
        <v>29</v>
      </c>
      <c r="B79" s="25" t="str">
        <f>IF(B78&gt;74,"ВБ",IF(49&gt;B78,"НБ","Б"))</f>
        <v>НБ</v>
      </c>
      <c r="C79" s="25" t="str">
        <f t="shared" ref="C79" si="32">IF(C78&gt;74,"ВБ",IF(49&gt;C78,"НБ","Б"))</f>
        <v>НБ</v>
      </c>
      <c r="D79" s="25" t="str">
        <f t="shared" ref="D79" si="33">IF(D78&gt;74,"ВБ",IF(49&gt;D78,"НБ","Б"))</f>
        <v>НБ</v>
      </c>
      <c r="E79" s="25" t="str">
        <f t="shared" ref="E79" si="34">IF(E78&gt;74,"ВБ",IF(49&gt;E78,"НБ","Б"))</f>
        <v>НБ</v>
      </c>
      <c r="F79" s="25" t="str">
        <f t="shared" ref="F79" si="35">IF(F78&gt;74,"ВБ",IF(49&gt;F78,"НБ","Б"))</f>
        <v>НБ</v>
      </c>
      <c r="G79" s="25" t="str">
        <f t="shared" ref="G79" si="36">IF(G78&gt;74,"ВБ",IF(49&gt;G78,"НБ","Б"))</f>
        <v>НБ</v>
      </c>
      <c r="H79" s="25" t="str">
        <f t="shared" ref="H79" si="37">IF(H78&gt;74,"ВБ",IF(49&gt;H78,"НБ","Б"))</f>
        <v>НБ</v>
      </c>
      <c r="I79" s="25" t="str">
        <f t="shared" ref="I79" si="38">IF(I78&gt;74,"ВБ",IF(49&gt;I78,"НБ","Б"))</f>
        <v>НБ</v>
      </c>
      <c r="J79" s="25" t="str">
        <f t="shared" ref="J79" si="39">IF(J78&gt;74,"ВБ",IF(49&gt;J78,"НБ","Б"))</f>
        <v>НБ</v>
      </c>
      <c r="K79" s="25" t="str">
        <f t="shared" ref="K79" si="40">IF(K78&gt;74,"ВБ",IF(49&gt;K78,"НБ","Б"))</f>
        <v>НБ</v>
      </c>
      <c r="L79" s="22" t="str">
        <f t="shared" ref="L79" si="41">IF(L78&gt;74,"ВБ",IF(49&gt;L78,"НБ","Б"))</f>
        <v>НБ</v>
      </c>
    </row>
    <row r="82" spans="1:14" x14ac:dyDescent="0.25">
      <c r="A82" t="s">
        <v>61</v>
      </c>
    </row>
    <row r="83" spans="1:14" ht="112.5" x14ac:dyDescent="0.25">
      <c r="A83" s="1" t="s">
        <v>9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5" t="s">
        <v>10</v>
      </c>
      <c r="N83" s="16" t="s">
        <v>11</v>
      </c>
    </row>
    <row r="84" spans="1:14" ht="56.25" x14ac:dyDescent="0.3">
      <c r="A84" s="33" t="s">
        <v>62</v>
      </c>
      <c r="B84" s="4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19">
        <f t="shared" ref="M84:M98" si="42">SUM(B84:L84)</f>
        <v>0</v>
      </c>
      <c r="N84" s="23">
        <f>M84*100/22</f>
        <v>0</v>
      </c>
    </row>
    <row r="85" spans="1:14" ht="37.5" x14ac:dyDescent="0.3">
      <c r="A85" s="31" t="s">
        <v>63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19">
        <f t="shared" si="42"/>
        <v>0</v>
      </c>
      <c r="N85" s="23">
        <f t="shared" ref="N85:N98" si="43">M85*100/22</f>
        <v>0</v>
      </c>
    </row>
    <row r="86" spans="1:14" ht="37.5" x14ac:dyDescent="0.3">
      <c r="A86" s="31" t="s">
        <v>64</v>
      </c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19">
        <f t="shared" si="42"/>
        <v>0</v>
      </c>
      <c r="N86" s="23">
        <f t="shared" si="43"/>
        <v>0</v>
      </c>
    </row>
    <row r="87" spans="1:14" ht="75" x14ac:dyDescent="0.3">
      <c r="A87" s="31" t="s">
        <v>65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19">
        <f t="shared" si="42"/>
        <v>0</v>
      </c>
      <c r="N87" s="23">
        <f t="shared" si="43"/>
        <v>0</v>
      </c>
    </row>
    <row r="88" spans="1:14" ht="37.5" x14ac:dyDescent="0.3">
      <c r="A88" s="31" t="s">
        <v>66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19">
        <f t="shared" si="42"/>
        <v>0</v>
      </c>
      <c r="N88" s="23">
        <f t="shared" si="43"/>
        <v>0</v>
      </c>
    </row>
    <row r="89" spans="1:14" ht="37.5" x14ac:dyDescent="0.3">
      <c r="A89" s="31" t="s">
        <v>67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19">
        <f t="shared" si="42"/>
        <v>0</v>
      </c>
      <c r="N89" s="23">
        <f t="shared" si="43"/>
        <v>0</v>
      </c>
    </row>
    <row r="90" spans="1:14" ht="112.5" x14ac:dyDescent="0.3">
      <c r="A90" s="31" t="s">
        <v>68</v>
      </c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19">
        <f t="shared" si="42"/>
        <v>0</v>
      </c>
      <c r="N90" s="23">
        <f t="shared" si="43"/>
        <v>0</v>
      </c>
    </row>
    <row r="91" spans="1:14" ht="93.75" x14ac:dyDescent="0.3">
      <c r="A91" s="31" t="s">
        <v>69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19">
        <f t="shared" si="42"/>
        <v>0</v>
      </c>
      <c r="N91" s="23">
        <f t="shared" si="43"/>
        <v>0</v>
      </c>
    </row>
    <row r="92" spans="1:14" ht="18.75" x14ac:dyDescent="0.3">
      <c r="A92" s="31" t="s">
        <v>70</v>
      </c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19">
        <f t="shared" si="42"/>
        <v>0</v>
      </c>
      <c r="N92" s="23">
        <f t="shared" si="43"/>
        <v>0</v>
      </c>
    </row>
    <row r="93" spans="1:14" ht="18.75" x14ac:dyDescent="0.3">
      <c r="A93" s="31" t="s">
        <v>71</v>
      </c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19">
        <f t="shared" si="42"/>
        <v>0</v>
      </c>
      <c r="N93" s="23">
        <f t="shared" si="43"/>
        <v>0</v>
      </c>
    </row>
    <row r="94" spans="1:14" ht="37.5" x14ac:dyDescent="0.3">
      <c r="A94" s="31" t="s">
        <v>72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19">
        <f t="shared" si="42"/>
        <v>0</v>
      </c>
      <c r="N94" s="23">
        <f t="shared" si="43"/>
        <v>0</v>
      </c>
    </row>
    <row r="95" spans="1:14" ht="18.75" x14ac:dyDescent="0.3">
      <c r="A95" s="31" t="s">
        <v>73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19">
        <f t="shared" si="42"/>
        <v>0</v>
      </c>
      <c r="N95" s="23">
        <f t="shared" si="43"/>
        <v>0</v>
      </c>
    </row>
    <row r="96" spans="1:14" ht="18.75" x14ac:dyDescent="0.3">
      <c r="A96" s="31" t="s">
        <v>74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19">
        <f t="shared" si="42"/>
        <v>0</v>
      </c>
      <c r="N96" s="23">
        <f t="shared" si="43"/>
        <v>0</v>
      </c>
    </row>
    <row r="97" spans="1:14" ht="18.75" x14ac:dyDescent="0.3">
      <c r="A97" s="31" t="s">
        <v>75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19">
        <f t="shared" si="42"/>
        <v>0</v>
      </c>
      <c r="N97" s="23">
        <f t="shared" si="43"/>
        <v>0</v>
      </c>
    </row>
    <row r="98" spans="1:14" ht="18.75" x14ac:dyDescent="0.3">
      <c r="A98" s="31" t="s">
        <v>76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9">
        <f t="shared" si="42"/>
        <v>0</v>
      </c>
      <c r="N98" s="23">
        <f t="shared" si="43"/>
        <v>0</v>
      </c>
    </row>
    <row r="99" spans="1:14" ht="37.5" x14ac:dyDescent="0.3">
      <c r="A99" s="31" t="s">
        <v>77</v>
      </c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19">
        <f t="shared" ref="M99:M113" si="44">SUM(B99:L99)</f>
        <v>0</v>
      </c>
      <c r="N99" s="23">
        <f t="shared" ref="N99:N113" si="45">M99*100/22</f>
        <v>0</v>
      </c>
    </row>
    <row r="100" spans="1:14" ht="37.5" x14ac:dyDescent="0.3">
      <c r="A100" s="31" t="s">
        <v>78</v>
      </c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19">
        <f t="shared" si="44"/>
        <v>0</v>
      </c>
      <c r="N100" s="23">
        <f t="shared" si="45"/>
        <v>0</v>
      </c>
    </row>
    <row r="101" spans="1:14" ht="37.5" x14ac:dyDescent="0.3">
      <c r="A101" s="31" t="s">
        <v>79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19">
        <f t="shared" si="44"/>
        <v>0</v>
      </c>
      <c r="N101" s="23">
        <f t="shared" si="45"/>
        <v>0</v>
      </c>
    </row>
    <row r="102" spans="1:14" ht="75" x14ac:dyDescent="0.3">
      <c r="A102" s="31" t="s">
        <v>80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19">
        <f t="shared" si="44"/>
        <v>0</v>
      </c>
      <c r="N102" s="23">
        <f t="shared" si="45"/>
        <v>0</v>
      </c>
    </row>
    <row r="103" spans="1:14" ht="56.25" x14ac:dyDescent="0.3">
      <c r="A103" s="41" t="s">
        <v>81</v>
      </c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19">
        <f t="shared" si="44"/>
        <v>0</v>
      </c>
      <c r="N103" s="23">
        <f t="shared" si="45"/>
        <v>0</v>
      </c>
    </row>
    <row r="104" spans="1:14" ht="37.5" x14ac:dyDescent="0.3">
      <c r="A104" s="31" t="s">
        <v>82</v>
      </c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19">
        <f t="shared" si="44"/>
        <v>0</v>
      </c>
      <c r="N104" s="23">
        <f t="shared" si="45"/>
        <v>0</v>
      </c>
    </row>
    <row r="105" spans="1:14" ht="18.75" x14ac:dyDescent="0.3">
      <c r="A105" s="31" t="s">
        <v>83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19">
        <f t="shared" si="44"/>
        <v>0</v>
      </c>
      <c r="N105" s="23">
        <f t="shared" si="45"/>
        <v>0</v>
      </c>
    </row>
    <row r="106" spans="1:14" ht="112.5" x14ac:dyDescent="0.3">
      <c r="A106" s="31" t="s">
        <v>84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19">
        <f t="shared" si="44"/>
        <v>0</v>
      </c>
      <c r="N106" s="23">
        <f t="shared" si="45"/>
        <v>0</v>
      </c>
    </row>
    <row r="107" spans="1:14" ht="56.25" x14ac:dyDescent="0.3">
      <c r="A107" s="31" t="s">
        <v>85</v>
      </c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19">
        <f t="shared" si="44"/>
        <v>0</v>
      </c>
      <c r="N107" s="23">
        <f t="shared" si="45"/>
        <v>0</v>
      </c>
    </row>
    <row r="108" spans="1:14" ht="75" x14ac:dyDescent="0.3">
      <c r="A108" s="31" t="s">
        <v>86</v>
      </c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19">
        <f t="shared" si="44"/>
        <v>0</v>
      </c>
      <c r="N108" s="23">
        <f t="shared" si="45"/>
        <v>0</v>
      </c>
    </row>
    <row r="109" spans="1:14" ht="37.5" x14ac:dyDescent="0.3">
      <c r="A109" s="31" t="s">
        <v>87</v>
      </c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19">
        <f t="shared" si="44"/>
        <v>0</v>
      </c>
      <c r="N109" s="23">
        <f t="shared" si="45"/>
        <v>0</v>
      </c>
    </row>
    <row r="110" spans="1:14" ht="56.25" x14ac:dyDescent="0.3">
      <c r="A110" s="31" t="s">
        <v>88</v>
      </c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19">
        <f t="shared" si="44"/>
        <v>0</v>
      </c>
      <c r="N110" s="23">
        <f t="shared" si="45"/>
        <v>0</v>
      </c>
    </row>
    <row r="111" spans="1:14" ht="18" x14ac:dyDescent="0.25">
      <c r="A111" s="31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19">
        <f t="shared" si="44"/>
        <v>0</v>
      </c>
      <c r="N111" s="23">
        <f t="shared" si="45"/>
        <v>0</v>
      </c>
    </row>
    <row r="112" spans="1:14" ht="37.5" x14ac:dyDescent="0.3">
      <c r="A112" s="31" t="s">
        <v>89</v>
      </c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19">
        <f t="shared" si="44"/>
        <v>0</v>
      </c>
      <c r="N112" s="23">
        <f t="shared" si="45"/>
        <v>0</v>
      </c>
    </row>
    <row r="113" spans="1:14" ht="37.5" x14ac:dyDescent="0.3">
      <c r="A113" s="31" t="s">
        <v>90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9">
        <f t="shared" si="44"/>
        <v>0</v>
      </c>
      <c r="N113" s="23">
        <f t="shared" si="45"/>
        <v>0</v>
      </c>
    </row>
    <row r="114" spans="1:14" ht="93.75" x14ac:dyDescent="0.3">
      <c r="A114" s="31" t="s">
        <v>91</v>
      </c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19">
        <f t="shared" ref="M114:M122" si="46">SUM(B114:L114)</f>
        <v>0</v>
      </c>
      <c r="N114" s="23">
        <f t="shared" ref="N114:N122" si="47">M114*100/22</f>
        <v>0</v>
      </c>
    </row>
    <row r="115" spans="1:14" ht="56.25" x14ac:dyDescent="0.3">
      <c r="A115" s="31" t="s">
        <v>92</v>
      </c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19">
        <f t="shared" si="46"/>
        <v>0</v>
      </c>
      <c r="N115" s="23">
        <f t="shared" si="47"/>
        <v>0</v>
      </c>
    </row>
    <row r="116" spans="1:14" ht="112.5" x14ac:dyDescent="0.3">
      <c r="A116" s="31" t="s">
        <v>93</v>
      </c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19">
        <f t="shared" si="46"/>
        <v>0</v>
      </c>
      <c r="N116" s="23">
        <f t="shared" si="47"/>
        <v>0</v>
      </c>
    </row>
    <row r="117" spans="1:14" ht="56.25" x14ac:dyDescent="0.3">
      <c r="A117" s="31" t="s">
        <v>94</v>
      </c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19">
        <f t="shared" si="46"/>
        <v>0</v>
      </c>
      <c r="N117" s="23">
        <f t="shared" si="47"/>
        <v>0</v>
      </c>
    </row>
    <row r="118" spans="1:14" ht="75" x14ac:dyDescent="0.3">
      <c r="A118" s="31" t="s">
        <v>95</v>
      </c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19">
        <f t="shared" si="46"/>
        <v>0</v>
      </c>
      <c r="N118" s="23">
        <f t="shared" si="47"/>
        <v>0</v>
      </c>
    </row>
    <row r="119" spans="1:14" ht="112.5" x14ac:dyDescent="0.3">
      <c r="A119" s="31" t="s">
        <v>96</v>
      </c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19">
        <f t="shared" si="46"/>
        <v>0</v>
      </c>
      <c r="N119" s="23">
        <f t="shared" si="47"/>
        <v>0</v>
      </c>
    </row>
    <row r="120" spans="1:14" ht="93.75" x14ac:dyDescent="0.3">
      <c r="A120" s="31" t="s">
        <v>97</v>
      </c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19">
        <f t="shared" si="46"/>
        <v>0</v>
      </c>
      <c r="N120" s="23">
        <f t="shared" si="47"/>
        <v>0</v>
      </c>
    </row>
    <row r="121" spans="1:14" ht="37.5" x14ac:dyDescent="0.3">
      <c r="A121" s="31" t="s">
        <v>98</v>
      </c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19">
        <f t="shared" si="46"/>
        <v>0</v>
      </c>
      <c r="N121" s="23">
        <f t="shared" si="47"/>
        <v>0</v>
      </c>
    </row>
    <row r="122" spans="1:14" ht="37.5" x14ac:dyDescent="0.3">
      <c r="A122" s="31" t="s">
        <v>99</v>
      </c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19">
        <f t="shared" si="46"/>
        <v>0</v>
      </c>
      <c r="N122" s="23">
        <f t="shared" si="47"/>
        <v>0</v>
      </c>
    </row>
    <row r="123" spans="1:14" ht="15.75" x14ac:dyDescent="0.25">
      <c r="A123" s="17" t="s">
        <v>27</v>
      </c>
      <c r="B123" s="19">
        <f>SUM(B104:B122)</f>
        <v>0</v>
      </c>
      <c r="C123" s="19">
        <f t="shared" ref="C123" si="48">SUM(C104:C122)</f>
        <v>0</v>
      </c>
      <c r="D123" s="19">
        <f t="shared" ref="D123" si="49">SUM(D104:D122)</f>
        <v>0</v>
      </c>
      <c r="E123" s="19">
        <f t="shared" ref="E123" si="50">SUM(E104:E122)</f>
        <v>0</v>
      </c>
      <c r="F123" s="19">
        <f t="shared" ref="F123" si="51">SUM(F104:F122)</f>
        <v>0</v>
      </c>
      <c r="G123" s="19">
        <f t="shared" ref="G123" si="52">SUM(G104:G122)</f>
        <v>0</v>
      </c>
      <c r="H123" s="19">
        <f t="shared" ref="H123" si="53">SUM(H104:H122)</f>
        <v>0</v>
      </c>
      <c r="I123" s="19">
        <f t="shared" ref="I123" si="54">SUM(I104:I122)</f>
        <v>0</v>
      </c>
      <c r="J123" s="19">
        <f t="shared" ref="J123" si="55">SUM(J104:J122)</f>
        <v>0</v>
      </c>
      <c r="K123" s="19">
        <f t="shared" ref="K123" si="56">SUM(K104:K122)</f>
        <v>0</v>
      </c>
      <c r="L123" s="30">
        <f t="shared" ref="L123" si="57">SUM(L104:L122)</f>
        <v>0</v>
      </c>
    </row>
    <row r="124" spans="1:14" ht="15.75" x14ac:dyDescent="0.25">
      <c r="A124" s="18" t="s">
        <v>28</v>
      </c>
      <c r="B124" s="23">
        <f>B123*100/30</f>
        <v>0</v>
      </c>
      <c r="C124" s="23">
        <f t="shared" ref="C124" si="58">C123*100/30</f>
        <v>0</v>
      </c>
      <c r="D124" s="23">
        <f t="shared" ref="D124" si="59">D123*100/30</f>
        <v>0</v>
      </c>
      <c r="E124" s="23">
        <f t="shared" ref="E124" si="60">E123*100/30</f>
        <v>0</v>
      </c>
      <c r="F124" s="23">
        <f t="shared" ref="F124" si="61">F123*100/30</f>
        <v>0</v>
      </c>
      <c r="G124" s="23">
        <f t="shared" ref="G124" si="62">G123*100/30</f>
        <v>0</v>
      </c>
      <c r="H124" s="23">
        <f t="shared" ref="H124" si="63">H123*100/30</f>
        <v>0</v>
      </c>
      <c r="I124" s="23">
        <f t="shared" ref="I124" si="64">I123*100/30</f>
        <v>0</v>
      </c>
      <c r="J124" s="23">
        <f t="shared" ref="J124" si="65">J123*100/30</f>
        <v>0</v>
      </c>
      <c r="K124" s="23">
        <f t="shared" ref="K124" si="66">K123*100/30</f>
        <v>0</v>
      </c>
      <c r="L124" s="23">
        <f t="shared" ref="L124" si="67">L123*100/30</f>
        <v>0</v>
      </c>
    </row>
    <row r="125" spans="1:14" ht="15.75" x14ac:dyDescent="0.25">
      <c r="A125" s="21" t="s">
        <v>29</v>
      </c>
      <c r="B125" s="25" t="str">
        <f>IF(B124&gt;74,"ВБ",IF(49&gt;B124,"НБ","Б"))</f>
        <v>НБ</v>
      </c>
      <c r="C125" s="25" t="str">
        <f t="shared" ref="C125" si="68">IF(C124&gt;74,"ВБ",IF(49&gt;C124,"НБ","Б"))</f>
        <v>НБ</v>
      </c>
      <c r="D125" s="25" t="str">
        <f t="shared" ref="D125" si="69">IF(D124&gt;74,"ВБ",IF(49&gt;D124,"НБ","Б"))</f>
        <v>НБ</v>
      </c>
      <c r="E125" s="25" t="str">
        <f t="shared" ref="E125" si="70">IF(E124&gt;74,"ВБ",IF(49&gt;E124,"НБ","Б"))</f>
        <v>НБ</v>
      </c>
      <c r="F125" s="25" t="str">
        <f t="shared" ref="F125" si="71">IF(F124&gt;74,"ВБ",IF(49&gt;F124,"НБ","Б"))</f>
        <v>НБ</v>
      </c>
      <c r="G125" s="25" t="str">
        <f t="shared" ref="G125" si="72">IF(G124&gt;74,"ВБ",IF(49&gt;G124,"НБ","Б"))</f>
        <v>НБ</v>
      </c>
      <c r="H125" s="25" t="str">
        <f t="shared" ref="H125" si="73">IF(H124&gt;74,"ВБ",IF(49&gt;H124,"НБ","Б"))</f>
        <v>НБ</v>
      </c>
      <c r="I125" s="25" t="str">
        <f t="shared" ref="I125" si="74">IF(I124&gt;74,"ВБ",IF(49&gt;I124,"НБ","Б"))</f>
        <v>НБ</v>
      </c>
      <c r="J125" s="25" t="str">
        <f t="shared" ref="J125" si="75">IF(J124&gt;74,"ВБ",IF(49&gt;J124,"НБ","Б"))</f>
        <v>НБ</v>
      </c>
      <c r="K125" s="25" t="str">
        <f t="shared" ref="K125" si="76">IF(K124&gt;74,"ВБ",IF(49&gt;K124,"НБ","Б"))</f>
        <v>НБ</v>
      </c>
      <c r="L125" s="22" t="str">
        <f t="shared" ref="L125" si="77">IF(L124&gt;74,"ВБ",IF(49&gt;L124,"НБ","Б"))</f>
        <v>НБ</v>
      </c>
    </row>
  </sheetData>
  <mergeCells count="3">
    <mergeCell ref="A2:N2"/>
    <mergeCell ref="I9:O9"/>
    <mergeCell ref="O17:S18"/>
  </mergeCells>
  <pageMargins left="0.7" right="0.7" top="0.75" bottom="0.75" header="0.3" footer="0.3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2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КЛАСС</vt:lpstr>
      <vt:lpstr>Лист1</vt:lpstr>
      <vt:lpstr>Диаграмма1</vt:lpstr>
      <vt:lpstr>ва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dcterms:created xsi:type="dcterms:W3CDTF">2018-05-22T18:17:20Z</dcterms:created>
  <dcterms:modified xsi:type="dcterms:W3CDTF">2020-02-11T11:30:17Z</dcterms:modified>
</cp:coreProperties>
</file>