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РМО 11.02.2020\ТЕХНОЛОГИЯ 5-7_КИМ Мониторинг_Черепанова\мониторинговые таблицы\"/>
    </mc:Choice>
  </mc:AlternateContent>
  <bookViews>
    <workbookView xWindow="480" yWindow="45" windowWidth="20730" windowHeight="10035" tabRatio="962" activeTab="1"/>
  </bookViews>
  <sheets>
    <sheet name="Лист1" sheetId="14" r:id="rId1"/>
    <sheet name="Диаграмма1" sheetId="15" r:id="rId2"/>
  </sheets>
  <calcPr calcId="152511"/>
</workbook>
</file>

<file path=xl/calcChain.xml><?xml version="1.0" encoding="utf-8"?>
<calcChain xmlns="http://schemas.openxmlformats.org/spreadsheetml/2006/main">
  <c r="M27" i="14" l="1"/>
  <c r="I30" i="14" l="1"/>
  <c r="J30" i="14"/>
  <c r="K30" i="14"/>
  <c r="L30" i="14"/>
  <c r="I114" i="14"/>
  <c r="I115" i="14" s="1"/>
  <c r="I116" i="14" s="1"/>
  <c r="J114" i="14"/>
  <c r="J115" i="14" s="1"/>
  <c r="J116" i="14" s="1"/>
  <c r="K114" i="14"/>
  <c r="K115" i="14" s="1"/>
  <c r="K116" i="14" s="1"/>
  <c r="L114" i="14"/>
  <c r="L115" i="14" s="1"/>
  <c r="L116" i="14" s="1"/>
  <c r="I70" i="14"/>
  <c r="J70" i="14"/>
  <c r="K70" i="14"/>
  <c r="L70" i="14"/>
  <c r="I71" i="14"/>
  <c r="I72" i="14" s="1"/>
  <c r="J71" i="14"/>
  <c r="J72" i="14" s="1"/>
  <c r="K71" i="14"/>
  <c r="K72" i="14" s="1"/>
  <c r="L71" i="14"/>
  <c r="L72" i="14" s="1"/>
  <c r="I51" i="14"/>
  <c r="J51" i="14"/>
  <c r="J52" i="14" s="1"/>
  <c r="J53" i="14" s="1"/>
  <c r="K51" i="14"/>
  <c r="K52" i="14" s="1"/>
  <c r="K53" i="14" s="1"/>
  <c r="L51" i="14"/>
  <c r="L52" i="14" s="1"/>
  <c r="L53" i="14" s="1"/>
  <c r="I52" i="14"/>
  <c r="I53" i="14" s="1"/>
  <c r="H114" i="14"/>
  <c r="H115" i="14" s="1"/>
  <c r="H116" i="14" s="1"/>
  <c r="G114" i="14"/>
  <c r="G115" i="14" s="1"/>
  <c r="G116" i="14" s="1"/>
  <c r="F114" i="14"/>
  <c r="F115" i="14" s="1"/>
  <c r="F116" i="14" s="1"/>
  <c r="E114" i="14"/>
  <c r="E115" i="14" s="1"/>
  <c r="E116" i="14" s="1"/>
  <c r="D114" i="14"/>
  <c r="D115" i="14" s="1"/>
  <c r="D116" i="14" s="1"/>
  <c r="C114" i="14"/>
  <c r="C115" i="14" s="1"/>
  <c r="C116" i="14" s="1"/>
  <c r="B114" i="14"/>
  <c r="B115" i="14" s="1"/>
  <c r="B116" i="14" s="1"/>
  <c r="M113" i="14"/>
  <c r="N113" i="14" s="1"/>
  <c r="M112" i="14"/>
  <c r="N112" i="14" s="1"/>
  <c r="M111" i="14"/>
  <c r="N111" i="14" s="1"/>
  <c r="M110" i="14"/>
  <c r="N110" i="14" s="1"/>
  <c r="M109" i="14"/>
  <c r="N109" i="14" s="1"/>
  <c r="M108" i="14"/>
  <c r="N108" i="14" s="1"/>
  <c r="M107" i="14"/>
  <c r="N107" i="14" s="1"/>
  <c r="M106" i="14"/>
  <c r="N106" i="14" s="1"/>
  <c r="M105" i="14"/>
  <c r="N105" i="14" s="1"/>
  <c r="M104" i="14"/>
  <c r="N104" i="14" s="1"/>
  <c r="M103" i="14"/>
  <c r="N103" i="14" s="1"/>
  <c r="M102" i="14"/>
  <c r="N102" i="14" s="1"/>
  <c r="M101" i="14"/>
  <c r="N101" i="14" s="1"/>
  <c r="M100" i="14"/>
  <c r="N100" i="14" s="1"/>
  <c r="M99" i="14"/>
  <c r="N99" i="14" s="1"/>
  <c r="M98" i="14"/>
  <c r="N98" i="14" s="1"/>
  <c r="M97" i="14"/>
  <c r="N97" i="14" s="1"/>
  <c r="M96" i="14"/>
  <c r="N96" i="14" s="1"/>
  <c r="M95" i="14"/>
  <c r="N95" i="14" s="1"/>
  <c r="M94" i="14"/>
  <c r="N94" i="14" s="1"/>
  <c r="M93" i="14"/>
  <c r="N93" i="14" s="1"/>
  <c r="M92" i="14"/>
  <c r="N92" i="14" s="1"/>
  <c r="M91" i="14"/>
  <c r="N91" i="14" s="1"/>
  <c r="M90" i="14"/>
  <c r="N90" i="14" s="1"/>
  <c r="M89" i="14"/>
  <c r="N89" i="14" s="1"/>
  <c r="M88" i="14"/>
  <c r="N88" i="14" s="1"/>
  <c r="M87" i="14"/>
  <c r="N87" i="14" s="1"/>
  <c r="M86" i="14"/>
  <c r="N86" i="14" s="1"/>
  <c r="M85" i="14"/>
  <c r="N85" i="14" s="1"/>
  <c r="M84" i="14"/>
  <c r="N84" i="14" s="1"/>
  <c r="M83" i="14"/>
  <c r="N83" i="14" s="1"/>
  <c r="M82" i="14"/>
  <c r="N82" i="14" s="1"/>
  <c r="M81" i="14"/>
  <c r="N81" i="14" s="1"/>
  <c r="M80" i="14"/>
  <c r="N80" i="14" s="1"/>
  <c r="M79" i="14"/>
  <c r="N79" i="14" s="1"/>
  <c r="M78" i="14"/>
  <c r="N78" i="14" s="1"/>
  <c r="M77" i="14"/>
  <c r="N77" i="14" s="1"/>
  <c r="M76" i="14"/>
  <c r="N76" i="14" s="1"/>
  <c r="M75" i="14"/>
  <c r="N75" i="14" s="1"/>
  <c r="H70" i="14"/>
  <c r="H71" i="14" s="1"/>
  <c r="H72" i="14" s="1"/>
  <c r="G70" i="14"/>
  <c r="G71" i="14" s="1"/>
  <c r="G72" i="14" s="1"/>
  <c r="F70" i="14"/>
  <c r="F71" i="14" s="1"/>
  <c r="F72" i="14" s="1"/>
  <c r="E70" i="14"/>
  <c r="E71" i="14" s="1"/>
  <c r="E72" i="14" s="1"/>
  <c r="D70" i="14"/>
  <c r="D71" i="14" s="1"/>
  <c r="D72" i="14" s="1"/>
  <c r="C70" i="14"/>
  <c r="C71" i="14" s="1"/>
  <c r="C72" i="14" s="1"/>
  <c r="B70" i="14"/>
  <c r="B71" i="14" s="1"/>
  <c r="B72" i="14" s="1"/>
  <c r="M69" i="14"/>
  <c r="N69" i="14" s="1"/>
  <c r="M68" i="14"/>
  <c r="N68" i="14" s="1"/>
  <c r="M67" i="14"/>
  <c r="N67" i="14" s="1"/>
  <c r="M66" i="14"/>
  <c r="N66" i="14" s="1"/>
  <c r="M65" i="14"/>
  <c r="N65" i="14" s="1"/>
  <c r="M64" i="14"/>
  <c r="N64" i="14" s="1"/>
  <c r="M63" i="14"/>
  <c r="N63" i="14" s="1"/>
  <c r="M62" i="14"/>
  <c r="N62" i="14" s="1"/>
  <c r="M61" i="14"/>
  <c r="N61" i="14" s="1"/>
  <c r="M60" i="14"/>
  <c r="N60" i="14" s="1"/>
  <c r="M59" i="14"/>
  <c r="N59" i="14" s="1"/>
  <c r="M58" i="14"/>
  <c r="N58" i="14" s="1"/>
  <c r="M57" i="14"/>
  <c r="N57" i="14" s="1"/>
  <c r="M56" i="14"/>
  <c r="N56" i="14" s="1"/>
  <c r="H51" i="14"/>
  <c r="H52" i="14" s="1"/>
  <c r="H53" i="14" s="1"/>
  <c r="G51" i="14"/>
  <c r="G52" i="14" s="1"/>
  <c r="G53" i="14" s="1"/>
  <c r="F51" i="14"/>
  <c r="F52" i="14" s="1"/>
  <c r="F53" i="14" s="1"/>
  <c r="E51" i="14"/>
  <c r="E52" i="14" s="1"/>
  <c r="E53" i="14" s="1"/>
  <c r="D51" i="14"/>
  <c r="D52" i="14" s="1"/>
  <c r="D53" i="14" s="1"/>
  <c r="C51" i="14"/>
  <c r="C52" i="14" s="1"/>
  <c r="C53" i="14" s="1"/>
  <c r="B51" i="14"/>
  <c r="B52" i="14" s="1"/>
  <c r="B53" i="14" s="1"/>
  <c r="M50" i="14"/>
  <c r="N50" i="14" s="1"/>
  <c r="M49" i="14"/>
  <c r="N49" i="14" s="1"/>
  <c r="M48" i="14"/>
  <c r="N48" i="14" s="1"/>
  <c r="M47" i="14"/>
  <c r="N47" i="14" s="1"/>
  <c r="M46" i="14"/>
  <c r="N46" i="14" s="1"/>
  <c r="M45" i="14"/>
  <c r="N45" i="14" s="1"/>
  <c r="M44" i="14"/>
  <c r="N44" i="14" s="1"/>
  <c r="M43" i="14"/>
  <c r="N43" i="14" s="1"/>
  <c r="M42" i="14"/>
  <c r="N42" i="14" s="1"/>
  <c r="M41" i="14"/>
  <c r="N41" i="14" s="1"/>
  <c r="M40" i="14"/>
  <c r="N40" i="14" s="1"/>
  <c r="M39" i="14"/>
  <c r="N39" i="14" s="1"/>
  <c r="M38" i="14"/>
  <c r="N38" i="14" s="1"/>
  <c r="M37" i="14"/>
  <c r="N37" i="14" s="1"/>
  <c r="M36" i="14"/>
  <c r="N36" i="14" s="1"/>
  <c r="H30" i="14"/>
  <c r="G30" i="14"/>
  <c r="F30" i="14"/>
  <c r="E30" i="14"/>
  <c r="D30" i="14"/>
  <c r="C30" i="14"/>
  <c r="B30" i="14"/>
  <c r="M29" i="14"/>
  <c r="N29" i="14" s="1"/>
  <c r="M28" i="14"/>
  <c r="N28" i="14" s="1"/>
  <c r="N27" i="14"/>
  <c r="M26" i="14"/>
  <c r="N26" i="14" s="1"/>
  <c r="M25" i="14"/>
  <c r="N25" i="14" s="1"/>
  <c r="M24" i="14"/>
  <c r="N24" i="14" s="1"/>
  <c r="M23" i="14"/>
  <c r="N23" i="14" s="1"/>
  <c r="M22" i="14"/>
  <c r="N22" i="14" s="1"/>
  <c r="M21" i="14"/>
  <c r="N21" i="14" s="1"/>
  <c r="M20" i="14"/>
  <c r="N20" i="14" s="1"/>
  <c r="M19" i="14"/>
  <c r="N19" i="14" s="1"/>
  <c r="M18" i="14"/>
  <c r="N18" i="14" s="1"/>
  <c r="M17" i="14"/>
  <c r="N17" i="14" s="1"/>
  <c r="M16" i="14"/>
  <c r="N16" i="14" s="1"/>
  <c r="M15" i="14"/>
  <c r="N15" i="14" s="1"/>
  <c r="M14" i="14"/>
  <c r="N14" i="14" s="1"/>
  <c r="M13" i="14"/>
  <c r="N13" i="14" s="1"/>
  <c r="M12" i="14"/>
  <c r="N12" i="14" s="1"/>
  <c r="M11" i="14"/>
  <c r="N11" i="14" s="1"/>
  <c r="P23" i="14" l="1"/>
  <c r="P25" i="14"/>
  <c r="P19" i="14"/>
  <c r="P18" i="14"/>
  <c r="L31" i="14"/>
  <c r="L32" i="14" s="1"/>
  <c r="J31" i="14"/>
  <c r="J32" i="14" s="1"/>
  <c r="I31" i="14"/>
  <c r="I32" i="14" s="1"/>
  <c r="H31" i="14"/>
  <c r="H32" i="14" s="1"/>
  <c r="F31" i="14"/>
  <c r="F32" i="14" s="1"/>
  <c r="Q14" i="14"/>
  <c r="C31" i="14"/>
  <c r="C32" i="14" s="1"/>
  <c r="B31" i="14"/>
  <c r="B32" i="14" s="1"/>
  <c r="E31" i="14"/>
  <c r="E32" i="14" s="1"/>
  <c r="G31" i="14"/>
  <c r="G32" i="14" s="1"/>
  <c r="K31" i="14"/>
  <c r="K32" i="14" s="1"/>
  <c r="D31" i="14"/>
  <c r="D32" i="14" s="1"/>
</calcChain>
</file>

<file path=xl/sharedStrings.xml><?xml version="1.0" encoding="utf-8"?>
<sst xmlns="http://schemas.openxmlformats.org/spreadsheetml/2006/main" count="138" uniqueCount="121">
  <si>
    <t>БАЛЛЫ:</t>
  </si>
  <si>
    <t>2 балла – умение сформировано (ярко демонстрирует в работе данное умение)</t>
  </si>
  <si>
    <t>1 балл – умение частично сформировано (допускаются ошибки при демонстрации умений)</t>
  </si>
  <si>
    <t>0 баллов – умение не сформировано (не проявил данное умение)</t>
  </si>
  <si>
    <t>УРОВНИ:</t>
  </si>
  <si>
    <r>
      <rPr>
        <b/>
        <sz val="12"/>
        <color theme="1"/>
        <rFont val="Times New Roman"/>
        <family val="1"/>
        <charset val="204"/>
      </rPr>
      <t>НБ</t>
    </r>
    <r>
      <rPr>
        <sz val="12"/>
        <color theme="1"/>
        <rFont val="Times New Roman"/>
        <family val="1"/>
        <charset val="204"/>
      </rPr>
      <t xml:space="preserve"> - ниже базового</t>
    </r>
  </si>
  <si>
    <t>0-49</t>
  </si>
  <si>
    <r>
      <rPr>
        <b/>
        <sz val="12"/>
        <color theme="1"/>
        <rFont val="Times New Roman"/>
        <family val="1"/>
        <charset val="204"/>
      </rPr>
      <t>Б</t>
    </r>
    <r>
      <rPr>
        <sz val="12"/>
        <color theme="1"/>
        <rFont val="Times New Roman"/>
        <family val="1"/>
        <charset val="204"/>
      </rPr>
      <t xml:space="preserve"> - базовый </t>
    </r>
  </si>
  <si>
    <r>
      <rPr>
        <b/>
        <sz val="11"/>
        <color theme="1"/>
        <rFont val="Times New Roman"/>
        <family val="1"/>
        <charset val="204"/>
      </rPr>
      <t>ВБ</t>
    </r>
    <r>
      <rPr>
        <sz val="11"/>
        <color theme="1"/>
        <rFont val="Times New Roman"/>
        <family val="1"/>
        <charset val="204"/>
      </rPr>
      <t xml:space="preserve"> - выше базового</t>
    </r>
  </si>
  <si>
    <t>Перечень умений, характеризующих достижение планируемых результатов освоения основной образовательной программы/ФИ ученика</t>
  </si>
  <si>
    <t>ИТОГО</t>
  </si>
  <si>
    <t>% ДОСТИЖЕНИЯ ПО КЛАССУ</t>
  </si>
  <si>
    <t>ИТОГО:</t>
  </si>
  <si>
    <t>УРОВЕНЬ:</t>
  </si>
  <si>
    <t>УРОВЕНЬ ДОСТИЖЕНИЯ ПЛАНИРУЕМЫХ РЕЗУЛЬТАТОВ:</t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</si>
  <si>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называет и характеризует актуальные и перспективные технологии в области энергетики, характеризует профессии в сфере энергетики, энергетику региона проживания;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</si>
  <si>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называет и характеризует актуальные и перспективные информационные технологии, характеризует профессии в сфере информационных технологий;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</si>
  <si>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характеризует автоматизацию производства на примере региона проживания, профессии, обслуживающие автоматизированные производства, приводит произвольные примеры автоматизации в деятельности представителей различных профессий;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</si>
  <si>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перечисляет, характеризует и распознает устройства для накопления энергии, для передачи энергии;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</si>
  <si>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объясняет понятие «машина», характеризует технологические системы, преобразующие энергию в вид, необходимый потребителю;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</si>
  <si>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объясняет сущность управления в технологических системах, характеризует автоматические и саморегулируемые системы;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</si>
  <si>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осуществляет сборку электрических цепей по электрической схеме, проводит анализ неполадок электрической цепи;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</si>
  <si>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осуществляет модификацию заданной электрической цепи в соответствии с поставленной задачей, конструирование электрических цепей в соответствии с поставленной задачей;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</si>
  <si>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выполняет базовые операции редактора компьютерного трехмерного проектирования (на выбор образовательной организации);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</si>
  <si>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конструирует простые системы с обратной связью на основе технических конструкторов;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</si>
  <si>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следует технологии, в том числе, в процессе изготовления субъективно нового продукта;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</si>
  <si>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разработки проекта освещения выбранного помещения, включая отбор конкретных приборов, составление схемы электропроводки;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</si>
  <si>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разработки и создания изделия средствами учебного станка, управляемого программой компьютерного трехмерного проектирования;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</si>
  <si>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оптимизации заданного способа (технологии) получения материального продукта (на основании собственной практики использования этого способа).</t>
    </r>
  </si>
  <si>
    <t>50-79</t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</si>
  <si>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называет и характеризует актуальные технологии возведения зданий и сооружений, профессии в области строительства, характеризует строительную отрасль региона проживания;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</si>
  <si>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описывает жизненный цикл технологии, приводя примеры;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</si>
  <si>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оперирует понятием «технологическая система» при описании средств удовлетворения потребностей человека;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</si>
  <si>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проводит морфологический и функциональный анализ технологической системы;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</si>
  <si>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проводит анализ технологической системы – надсистемы – подсистемы в процессе проектирования продукта;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</si>
  <si>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читает элементарные чертежи и эскизы;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</si>
  <si>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выполняет эскизы механизмов, интерьера;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</si>
  <si>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освоил техники обработки материалов (по выбору обучающегося в соответствии с содержанием проектной деятельности) 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</si>
  <si>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применяет простые механизмы для решения поставленных задач по модернизации / проектированию технологических систем;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</si>
  <si>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строит модель механизма, состоящего из нескольких простых механизмов по кинематической схеме;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</si>
  <si>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исследования способов жизнеобеспечения и состояния жилых зданий микрорайона / поселения;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</si>
  <si>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решения задач на взаимодействие со службами ЖКХ;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</si>
  <si>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опыт мониторинга развития технологий произвольно избранной отрасли, удовлетворяющих произвольно избранную группу потребностей на основе работы с информационными источниками различных видов;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</si>
  <si>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модификации механизмов (на основе технической документации) для получения заданных свойств (решение задачи);</t>
    </r>
  </si>
  <si>
    <r>
      <t>·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получил и проанализировал опыт планирования (разработки) получения материального продукта в соответствии с собственными задачами (включая моделирование и разработку документации) или на основе самостоятельно проведенных исследований потребительских интересов.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</si>
  <si>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называет и характеризует актуальные и перспективные технологии обработки материалов, технологии получения материалов с заданными свойствами;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</si>
  <si>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характеризует современную индустрию питания, в том числе в регионе проживания, и перспективы ее развития;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</si>
  <si>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называет и характеризует актуальные и перспективные технологии транспорта;,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</si>
  <si>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называет характеристики современного рынка труда, описывает цикл жизни профессии, характеризует новые и умирающие профессии, в том числе на предприятиях региона проживания,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</si>
  <si>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характеризует ситуацию на региональном рынке труда, называет тенденции её развития;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</si>
  <si>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перечисляет и характеризует виды технической и технологической документации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</si>
  <si>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характеризует произвольно заданный материал в соответствии с задачей деятельности, называя его свойства (внешний вид, механические, электрические, термические, возможность обработки), экономические характеристики, экологичность (с использованием произвольно избранных источников информации),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</si>
  <si>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 xml:space="preserve">объясняет специфику социальных технологий, пользуясь произвольно избранными примерами, характеризует тенденции развития социальных технологий в 21 веке, характеризует профессии, связанные с реализацией социальных технологий, 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</si>
  <si>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разъясняет функции модели и принципы моделирования,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</si>
  <si>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создаёт модель, адекватную практической задаче,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</si>
  <si>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отбирает материал в соответствии с техническим решением или по заданным критериям,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</si>
  <si>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составляет рацион питания, адекватный ситуации,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</si>
  <si>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планирует продвижение продукта,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</si>
  <si>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регламентирует заданный процесс в заданной форме,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</si>
  <si>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проводит оценку и испытание полученного продукта,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</si>
  <si>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описывает технологическое решение с помощью текста, рисунков, графического изображения,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</si>
  <si>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лабораторного исследования продуктов питания,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</si>
  <si>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разработки организационного проекта и решения логистических задач,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</si>
  <si>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компьютерного моделирования / проведения виртуального эксперимента по избранной обучающимся характеристике транспортного средства,</t>
    </r>
  </si>
  <si>
    <t xml:space="preserve">получил и проанализировал опыт выявления проблем транспортной логистики населённого пункта / трассы на основе самостоятельно спланированного наблюдения, </t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</si>
  <si>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моделирования транспортных потоков,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</si>
  <si>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опыт анализа объявлений, предлагающих работу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</si>
  <si>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 xml:space="preserve"> получил и проанализировал опыт проектирования и изготовления материального продукта на основе технологической документации с применением элементарных (не требующих регулирования) и сложных (требующих регулирования / настройки) рабочих инструментов / технологического оборудования,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</si>
  <si>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создания информационного продукта и его встраивания в заданную оболочку,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</si>
  <si>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разработки (комбинирование, изменение параметров и требований к ресурсам) технологии получения материального и информационного продукта с заданными свойствами.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</si>
  <si>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 xml:space="preserve">называет и характеризует актуальные и перспективные медицинские технологии,  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</si>
  <si>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называет и характеризует технологии в области электроники, тенденции их развития и новые продукты на их основе,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</si>
  <si>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разъясняет социальное значение групп профессий, востребованных на региональном рынке труда,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</si>
  <si>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оценивает условия использования технологии в том числе с позиций экологической защищённости,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</si>
  <si>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прогнозирует по известной технологии выходы (характеристики продукта) в зависимости от изменения входов / параметров / ресурсов, проверяет прогнозы опытно-экспериментальным путём, в том числе самостоятельно планируя такого рода эксперименты,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</si>
  <si>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 xml:space="preserve">анализирует возможные технологические решения, определяет их достоинства и недостатки в контексте заданной ситуации, 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</si>
  <si>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в зависимости от ситуации оптимизирует базовые технологии (затратность – качество), проводит анализ альтернативных ресурсов, соединяет в единый план несколько технологий без их видоизменения для получения сложносоставного материального или информационного продукта,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</si>
  <si>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анализирует результаты и последствия своих решений, связанных с выбором и реализацией собственной образовательной траектории,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</si>
  <si>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анализирует свои возможности и предпочтения, связанные с освоением определённого уровня образовательных программ и реализацией тех или иных видов деятельности,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</si>
  <si>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наблюдения (изучения), ознакомления с современными производствами в сферах медицины, производства и обработки материалов, машиностроения, производства продуктов питания, сервиса, информационной сфере и деятельностью занятых в них работников,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</si>
  <si>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опыт поиска, извлечения, структурирования и обработки информации о перспективах развития современных производств в регионе проживания, а также информации об актуальном состоянии и перспективах развития регионального рынка труда,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</si>
  <si>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предпрофессиональных проб,</t>
    </r>
  </si>
  <si>
    <r>
      <t>·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4"/>
        <color theme="1"/>
        <rFont val="Times New Roman"/>
        <family val="1"/>
        <charset val="204"/>
      </rPr>
      <t>получил и проанализировал опыт разработки и / или реализации специализированного проекта.</t>
    </r>
  </si>
  <si>
    <t>получил и проанализировал опыт изучения потребностей ближайшего социального окружения на основе самостоятельно разработанной программы;</t>
  </si>
  <si>
    <t>получил и проанализировал опыт проведения испытания, анализа, модернизации модели;</t>
  </si>
  <si>
    <t>получил и проанализировал опыт разработки оригинальных конструкций в заданной ситуации: нахождение вариантов, отбор решений, проектирование и конструирование, испытания, анализ, способы модернизации, альтернативные решения;</t>
  </si>
  <si>
    <t>получил и проанализировал опыт изготовления информационного продукта по заданному алгоритму;</t>
  </si>
  <si>
    <t>получил и проанализировал опыт изготовления материального продукта на основе технологической документации с применением элементарных (не требующих регулирования) рабочих инструментов;</t>
  </si>
  <si>
    <t>получил и проанализировал опыт разработки или оптимизации и введение технологии на примере организации действий и взаимодействия в быту.</t>
  </si>
  <si>
    <t>осуществляет корректное применение / хранение произвольно заданного продукта на основе информации производителя (инструкции, памятки, этикетки);</t>
  </si>
  <si>
    <t>конструирует модель по заданному прототипу;</t>
  </si>
  <si>
    <t>осуществляет сохранение информации в формах описания, схемы, эскиза, фотографии;</t>
  </si>
  <si>
    <t>осуществляет выбор товара в модельной ситуации;</t>
  </si>
  <si>
    <t>осуществляет сборку моделей с помощью образовательного конструктора по инструкции;</t>
  </si>
  <si>
    <t>составляет техническое задание, памятку, инструкцию, технологическую карту;</t>
  </si>
  <si>
    <t>объясняет, приводя примеры, принципиальную технологическую схему, в том числе характеризуя негативные эффекты;</t>
  </si>
  <si>
    <t>приводит произвольные примеры производственных технологий и технологий в сфере быта;</t>
  </si>
  <si>
    <t>объясняет основания развития технологий, опираясь на произвольно избранную группу потребностей, которые удовлетворяют эти технологии;</t>
  </si>
  <si>
    <t>разъясняет содержание понятий «технология», «технологический процесс», «потребность», «конструкция», «механизм», «проект» и адекватно пользуется этими понятиями;</t>
  </si>
  <si>
    <t>характеризует виды ресурсов, объясняет место ресурсов в проектировании и реализации технологического процесса;</t>
  </si>
  <si>
    <t>называет предприятия региона проживания, работающие на основе современных производственных технологий, приводит примеры функций работников этих предприятий;</t>
  </si>
  <si>
    <t>характеризует рекламу как средство формирования потребностей;</t>
  </si>
  <si>
    <t>тест</t>
  </si>
  <si>
    <t>ТЕСТ ПО РЕСУРСАМ</t>
  </si>
  <si>
    <t>фронтальный опрос тест</t>
  </si>
  <si>
    <t>ТЕСТ ПО ПОНЯТИЯМ</t>
  </si>
  <si>
    <t>работа с упаковкой этикеткой</t>
  </si>
  <si>
    <t>работа с конструктором</t>
  </si>
  <si>
    <t>работа на компьютере</t>
  </si>
  <si>
    <t>изготовление подставки под карандаши</t>
  </si>
  <si>
    <t>Ролевая игра "Моя семья". Распределение ролей и ответственности. Составление плана обязанности каждого члена семьи. Планирование бюджета.</t>
  </si>
  <si>
    <t>составить анкетуна изучение потребностей членов семьи</t>
  </si>
  <si>
    <t>опыт моделирования фартука из бумаги.</t>
  </si>
  <si>
    <t>моделирование фартука</t>
  </si>
  <si>
    <t>сообщение на тему: Инструменты и приспособления по алгритму составить текст сообщения (История дата автор эволюция и применение)</t>
  </si>
  <si>
    <t>Пошив фартука</t>
  </si>
  <si>
    <t xml:space="preserve">Итоговой работой школьников по данной теме является описание полного жизненного цикла выбранной системы. Общее название докладов «Технологии, ушедшие в историю». </t>
  </si>
  <si>
    <t>УРОВЕНЬ ДОСТИЖЕНИЯ ПЛАНИРУЕМЫХ РЕЗУЛЬТАТОВ 2019- 5кл:</t>
  </si>
  <si>
    <t>5 класс</t>
  </si>
  <si>
    <t>6 класс</t>
  </si>
  <si>
    <t xml:space="preserve">ДИАГНОСТИЧЕСКАЯ КАРТА ОЦЕНКИ ПРЕДМЕТНЫХ РЕЗУЛЬТАТОВ ПО ТЕХНОЛОГИИ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</si>
</sst>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4"/>
      <color theme="1"/>
      <name val="Symbol"/>
      <family val="1"/>
      <charset val="2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3" fillId="6" borderId="1" xfId="0" applyFont="1" applyFill="1" applyBorder="1" applyAlignment="1">
      <alignment horizontal="right" vertical="top" wrapText="1"/>
    </xf>
    <xf numFmtId="0" fontId="0" fillId="2" borderId="1" xfId="0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top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3" fillId="0" borderId="1" xfId="0" applyFont="1" applyBorder="1" applyAlignment="1">
      <alignment horizontal="right"/>
    </xf>
    <xf numFmtId="0" fontId="2" fillId="5" borderId="0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center" vertical="center" textRotation="90" wrapText="1"/>
    </xf>
    <xf numFmtId="0" fontId="0" fillId="0" borderId="1" xfId="0" applyBorder="1"/>
    <xf numFmtId="0" fontId="0" fillId="7" borderId="1" xfId="0" applyFill="1" applyBorder="1"/>
    <xf numFmtId="0" fontId="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left" vertical="top" wrapText="1"/>
    </xf>
    <xf numFmtId="0" fontId="2" fillId="7" borderId="0" xfId="0" applyFont="1" applyFill="1" applyBorder="1" applyAlignment="1">
      <alignment horizontal="center" vertical="center"/>
    </xf>
    <xf numFmtId="0" fontId="0" fillId="7" borderId="0" xfId="0" applyFill="1" applyBorder="1"/>
    <xf numFmtId="0" fontId="0" fillId="0" borderId="0" xfId="0" applyBorder="1"/>
    <xf numFmtId="0" fontId="2" fillId="2" borderId="5" xfId="0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top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textRotation="90"/>
    </xf>
    <xf numFmtId="0" fontId="3" fillId="2" borderId="1" xfId="0" applyFont="1" applyFill="1" applyBorder="1" applyAlignment="1">
      <alignment textRotation="90" wrapText="1"/>
    </xf>
    <xf numFmtId="0" fontId="0" fillId="7" borderId="1" xfId="0" applyFill="1" applyBorder="1" applyAlignment="1"/>
    <xf numFmtId="0" fontId="2" fillId="2" borderId="1" xfId="0" applyFont="1" applyFill="1" applyBorder="1" applyAlignment="1"/>
    <xf numFmtId="2" fontId="2" fillId="2" borderId="1" xfId="0" applyNumberFormat="1" applyFont="1" applyFill="1" applyBorder="1" applyAlignment="1"/>
    <xf numFmtId="0" fontId="0" fillId="0" borderId="0" xfId="0" applyAlignment="1"/>
    <xf numFmtId="0" fontId="0" fillId="0" borderId="1" xfId="0" applyBorder="1" applyAlignment="1">
      <alignment wrapText="1"/>
    </xf>
    <xf numFmtId="0" fontId="0" fillId="7" borderId="1" xfId="0" applyFill="1" applyBorder="1" applyAlignment="1">
      <alignment wrapText="1"/>
    </xf>
    <xf numFmtId="0" fontId="3" fillId="2" borderId="1" xfId="0" applyFont="1" applyFill="1" applyBorder="1" applyAlignment="1">
      <alignment horizontal="right" wrapText="1"/>
    </xf>
    <xf numFmtId="0" fontId="0" fillId="2" borderId="1" xfId="0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/>
    <xf numFmtId="0" fontId="10" fillId="7" borderId="1" xfId="0" applyFont="1" applyFill="1" applyBorder="1" applyAlignment="1"/>
    <xf numFmtId="0" fontId="11" fillId="0" borderId="1" xfId="0" applyFont="1" applyBorder="1" applyAlignment="1">
      <alignment textRotation="255" wrapText="1"/>
    </xf>
    <xf numFmtId="0" fontId="9" fillId="2" borderId="1" xfId="0" applyFont="1" applyFill="1" applyBorder="1" applyAlignment="1"/>
    <xf numFmtId="0" fontId="10" fillId="2" borderId="1" xfId="0" applyFont="1" applyFill="1" applyBorder="1" applyAlignment="1"/>
    <xf numFmtId="0" fontId="9" fillId="2" borderId="1" xfId="0" applyFont="1" applyFill="1" applyBorder="1" applyAlignment="1">
      <alignment wrapText="1"/>
    </xf>
    <xf numFmtId="2" fontId="10" fillId="2" borderId="1" xfId="0" applyNumberFormat="1" applyFont="1" applyFill="1" applyBorder="1" applyAlignment="1"/>
    <xf numFmtId="0" fontId="9" fillId="6" borderId="1" xfId="0" applyFont="1" applyFill="1" applyBorder="1" applyAlignment="1">
      <alignment wrapText="1"/>
    </xf>
    <xf numFmtId="0" fontId="1" fillId="3" borderId="5" xfId="0" applyFont="1" applyFill="1" applyBorder="1"/>
    <xf numFmtId="0" fontId="1" fillId="4" borderId="5" xfId="0" applyFont="1" applyFill="1" applyBorder="1"/>
    <xf numFmtId="0" fontId="2" fillId="5" borderId="6" xfId="0" applyFont="1" applyFill="1" applyBorder="1" applyAlignment="1"/>
    <xf numFmtId="0" fontId="2" fillId="5" borderId="7" xfId="0" applyFont="1" applyFill="1" applyBorder="1" applyAlignment="1"/>
    <xf numFmtId="0" fontId="2" fillId="0" borderId="1" xfId="0" applyFont="1" applyBorder="1" applyAlignment="1">
      <alignment textRotation="90" wrapText="1"/>
    </xf>
    <xf numFmtId="2" fontId="0" fillId="0" borderId="0" xfId="0" applyNumberFormat="1"/>
    <xf numFmtId="0" fontId="12" fillId="0" borderId="9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textRotation="255" wrapText="1" readingOrder="1"/>
    </xf>
    <xf numFmtId="0" fontId="5" fillId="0" borderId="1" xfId="0" applyFont="1" applyBorder="1" applyAlignment="1">
      <alignment textRotation="255" wrapText="1" readingOrder="1"/>
    </xf>
    <xf numFmtId="0" fontId="12" fillId="0" borderId="9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5" fillId="4" borderId="6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5" fillId="3" borderId="8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Лист1!$A$32</c:f>
              <c:strCache>
                <c:ptCount val="1"/>
                <c:pt idx="0">
                  <c:v>УРОВЕНЬ ДОСТИЖЕНИЯ ПЛАНИРУЕМЫХ РЕЗУЛЬТАТОВ 2019- 5кл:</c:v>
                </c:pt>
              </c:strCache>
            </c:strRef>
          </c:tx>
          <c:invertIfNegative val="0"/>
          <c:cat>
            <c:numRef>
              <c:f>Лист1!$B$10:$L$10</c:f>
              <c:numCache>
                <c:formatCode>General</c:formatCode>
                <c:ptCount val="11"/>
              </c:numCache>
            </c:numRef>
          </c:cat>
          <c:val>
            <c:numRef>
              <c:f>Лист1!$B$31:$L$31</c:f>
              <c:numCache>
                <c:formatCode>0.00</c:formatCode>
                <c:ptCount val="11"/>
                <c:pt idx="0">
                  <c:v>61.111111111111114</c:v>
                </c:pt>
                <c:pt idx="1">
                  <c:v>75</c:v>
                </c:pt>
                <c:pt idx="2">
                  <c:v>86.111111111111114</c:v>
                </c:pt>
                <c:pt idx="3">
                  <c:v>86.111111111111114</c:v>
                </c:pt>
                <c:pt idx="4">
                  <c:v>77.777777777777771</c:v>
                </c:pt>
                <c:pt idx="5">
                  <c:v>86.111111111111114</c:v>
                </c:pt>
                <c:pt idx="6">
                  <c:v>77.777777777777771</c:v>
                </c:pt>
                <c:pt idx="7">
                  <c:v>66.666666666666671</c:v>
                </c:pt>
                <c:pt idx="8">
                  <c:v>66.666666666666671</c:v>
                </c:pt>
                <c:pt idx="9">
                  <c:v>80.555555555555557</c:v>
                </c:pt>
                <c:pt idx="10">
                  <c:v>72.222222222222229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970280"/>
        <c:axId val="199967536"/>
      </c:barChart>
      <c:catAx>
        <c:axId val="199970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9967536"/>
        <c:crosses val="autoZero"/>
        <c:auto val="1"/>
        <c:lblAlgn val="ctr"/>
        <c:lblOffset val="100"/>
        <c:noMultiLvlLbl val="0"/>
      </c:catAx>
      <c:valAx>
        <c:axId val="19996753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999702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6"/>
  <sheetViews>
    <sheetView topLeftCell="A106" workbookViewId="0">
      <selection activeCell="B74" sqref="B74:L74"/>
    </sheetView>
  </sheetViews>
  <sheetFormatPr defaultRowHeight="15" x14ac:dyDescent="0.25"/>
  <cols>
    <col min="1" max="1" width="60.7109375" customWidth="1"/>
    <col min="2" max="4" width="6.5703125" bestFit="1" customWidth="1"/>
    <col min="5" max="5" width="5.5703125" bestFit="1" customWidth="1"/>
    <col min="6" max="6" width="6.5703125" bestFit="1" customWidth="1"/>
    <col min="7" max="7" width="6.85546875" bestFit="1" customWidth="1"/>
    <col min="8" max="8" width="6.5703125" bestFit="1" customWidth="1"/>
    <col min="9" max="9" width="6.28515625" customWidth="1"/>
    <col min="10" max="10" width="6.5703125" bestFit="1" customWidth="1"/>
    <col min="11" max="11" width="5.42578125" bestFit="1" customWidth="1"/>
    <col min="12" max="12" width="7" customWidth="1"/>
  </cols>
  <sheetData>
    <row r="1" spans="1:23" x14ac:dyDescent="0.25">
      <c r="A1" s="8"/>
    </row>
    <row r="2" spans="1:23" ht="33" customHeight="1" x14ac:dyDescent="0.25">
      <c r="A2" s="69" t="s">
        <v>120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1"/>
    </row>
    <row r="3" spans="1:23" x14ac:dyDescent="0.25">
      <c r="A3" s="8"/>
    </row>
    <row r="4" spans="1:23" x14ac:dyDescent="0.25">
      <c r="A4" s="9" t="s">
        <v>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23" ht="15.75" x14ac:dyDescent="0.25">
      <c r="A5" s="77" t="s">
        <v>1</v>
      </c>
      <c r="B5" s="77"/>
      <c r="C5" s="77"/>
      <c r="D5" s="77"/>
      <c r="E5" s="77"/>
      <c r="F5" s="77"/>
      <c r="G5" s="77"/>
    </row>
    <row r="6" spans="1:23" ht="15.75" x14ac:dyDescent="0.25">
      <c r="A6" s="77" t="s">
        <v>2</v>
      </c>
      <c r="B6" s="77"/>
      <c r="C6" s="77"/>
      <c r="D6" s="77"/>
      <c r="E6" s="77"/>
      <c r="F6" s="77"/>
      <c r="G6" s="77"/>
      <c r="H6" s="77"/>
      <c r="I6" s="77"/>
      <c r="J6" s="77"/>
    </row>
    <row r="7" spans="1:23" ht="15.75" x14ac:dyDescent="0.25">
      <c r="A7" s="77" t="s">
        <v>3</v>
      </c>
      <c r="B7" s="77"/>
      <c r="C7" s="77"/>
      <c r="D7" s="77"/>
      <c r="E7" s="77"/>
    </row>
    <row r="8" spans="1:23" ht="15.75" x14ac:dyDescent="0.25">
      <c r="A8" s="10" t="s">
        <v>118</v>
      </c>
    </row>
    <row r="9" spans="1:23" ht="33.75" customHeight="1" x14ac:dyDescent="0.25">
      <c r="A9" s="11" t="s">
        <v>4</v>
      </c>
      <c r="B9" s="74" t="s">
        <v>5</v>
      </c>
      <c r="C9" s="75"/>
      <c r="D9" s="76"/>
      <c r="E9" s="55" t="s">
        <v>6</v>
      </c>
      <c r="F9" s="72" t="s">
        <v>7</v>
      </c>
      <c r="G9" s="73"/>
      <c r="H9" s="56" t="s">
        <v>29</v>
      </c>
      <c r="I9" s="57" t="s">
        <v>8</v>
      </c>
      <c r="J9" s="58"/>
      <c r="K9" s="58"/>
      <c r="L9" s="12"/>
    </row>
    <row r="10" spans="1:23" ht="91.5" customHeight="1" x14ac:dyDescent="0.25">
      <c r="A10" s="46" t="s">
        <v>9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32" t="s">
        <v>10</v>
      </c>
      <c r="N10" s="33" t="s">
        <v>11</v>
      </c>
    </row>
    <row r="11" spans="1:23" x14ac:dyDescent="0.25">
      <c r="A11" s="63" t="s">
        <v>101</v>
      </c>
      <c r="B11" s="47">
        <v>1</v>
      </c>
      <c r="C11" s="47">
        <v>1</v>
      </c>
      <c r="D11" s="47">
        <v>2</v>
      </c>
      <c r="E11" s="48">
        <v>2</v>
      </c>
      <c r="F11" s="48">
        <v>2</v>
      </c>
      <c r="G11" s="48">
        <v>2</v>
      </c>
      <c r="H11" s="48">
        <v>1</v>
      </c>
      <c r="I11" s="34">
        <v>1</v>
      </c>
      <c r="J11" s="34">
        <v>1</v>
      </c>
      <c r="K11" s="34">
        <v>2</v>
      </c>
      <c r="L11" s="34">
        <v>2</v>
      </c>
      <c r="M11" s="35">
        <f t="shared" ref="M11:M29" si="0">SUM(B11:L11)</f>
        <v>17</v>
      </c>
      <c r="N11" s="36">
        <f>M11*100/22</f>
        <v>77.272727272727266</v>
      </c>
      <c r="O11" t="s">
        <v>102</v>
      </c>
    </row>
    <row r="12" spans="1:23" ht="25.5" x14ac:dyDescent="0.25">
      <c r="A12" s="63" t="s">
        <v>99</v>
      </c>
      <c r="B12" s="47">
        <v>1</v>
      </c>
      <c r="C12" s="47">
        <v>1</v>
      </c>
      <c r="D12" s="47">
        <v>1</v>
      </c>
      <c r="E12" s="48">
        <v>1</v>
      </c>
      <c r="F12" s="48">
        <v>1</v>
      </c>
      <c r="G12" s="48">
        <v>1</v>
      </c>
      <c r="H12" s="48">
        <v>1</v>
      </c>
      <c r="I12" s="34">
        <v>1</v>
      </c>
      <c r="J12" s="34">
        <v>1</v>
      </c>
      <c r="K12" s="34">
        <v>1</v>
      </c>
      <c r="L12" s="34">
        <v>1</v>
      </c>
      <c r="M12" s="35">
        <f t="shared" si="0"/>
        <v>11</v>
      </c>
      <c r="N12" s="36">
        <f t="shared" ref="N12:N29" si="1">M12*100/22</f>
        <v>50</v>
      </c>
      <c r="O12" t="s">
        <v>103</v>
      </c>
    </row>
    <row r="13" spans="1:23" ht="38.25" x14ac:dyDescent="0.25">
      <c r="A13" s="63" t="s">
        <v>100</v>
      </c>
      <c r="B13" s="47">
        <v>1</v>
      </c>
      <c r="C13" s="47">
        <v>1</v>
      </c>
      <c r="D13" s="47">
        <v>1</v>
      </c>
      <c r="E13" s="48">
        <v>1</v>
      </c>
      <c r="F13" s="48">
        <v>1</v>
      </c>
      <c r="G13" s="48">
        <v>1</v>
      </c>
      <c r="H13" s="48">
        <v>1</v>
      </c>
      <c r="I13" s="34">
        <v>1</v>
      </c>
      <c r="J13" s="34">
        <v>1</v>
      </c>
      <c r="K13" s="34">
        <v>1</v>
      </c>
      <c r="L13" s="34">
        <v>1</v>
      </c>
      <c r="M13" s="35">
        <f t="shared" si="0"/>
        <v>11</v>
      </c>
      <c r="N13" s="36">
        <f t="shared" si="1"/>
        <v>50</v>
      </c>
      <c r="O13" t="s">
        <v>104</v>
      </c>
    </row>
    <row r="14" spans="1:23" ht="38.25" x14ac:dyDescent="0.25">
      <c r="A14" s="63" t="s">
        <v>98</v>
      </c>
      <c r="B14" s="47">
        <v>1</v>
      </c>
      <c r="C14" s="47">
        <v>1</v>
      </c>
      <c r="D14" s="47">
        <v>2</v>
      </c>
      <c r="E14" s="48">
        <v>2</v>
      </c>
      <c r="F14" s="48">
        <v>1</v>
      </c>
      <c r="G14" s="48">
        <v>2</v>
      </c>
      <c r="H14" s="48">
        <v>1</v>
      </c>
      <c r="I14" s="34">
        <v>1</v>
      </c>
      <c r="J14" s="34">
        <v>1</v>
      </c>
      <c r="K14" s="34">
        <v>2</v>
      </c>
      <c r="L14" s="34">
        <v>1</v>
      </c>
      <c r="M14" s="35">
        <f t="shared" si="0"/>
        <v>15</v>
      </c>
      <c r="N14" s="36">
        <f t="shared" si="1"/>
        <v>68.181818181818187</v>
      </c>
      <c r="O14" t="s">
        <v>105</v>
      </c>
      <c r="Q14" s="60">
        <f>AVERAGE(N11:N15)</f>
        <v>65.454545454545453</v>
      </c>
    </row>
    <row r="15" spans="1:23" ht="26.25" customHeight="1" x14ac:dyDescent="0.25">
      <c r="A15" s="63" t="s">
        <v>97</v>
      </c>
      <c r="B15" s="47">
        <v>1</v>
      </c>
      <c r="C15" s="47">
        <v>2</v>
      </c>
      <c r="D15" s="47">
        <v>2</v>
      </c>
      <c r="E15" s="48">
        <v>2</v>
      </c>
      <c r="F15" s="48">
        <v>2</v>
      </c>
      <c r="G15" s="48">
        <v>2</v>
      </c>
      <c r="H15" s="48">
        <v>2</v>
      </c>
      <c r="I15" s="34">
        <v>1</v>
      </c>
      <c r="J15" s="34">
        <v>1</v>
      </c>
      <c r="K15" s="34">
        <v>2</v>
      </c>
      <c r="L15" s="34">
        <v>1</v>
      </c>
      <c r="M15" s="35">
        <f t="shared" si="0"/>
        <v>18</v>
      </c>
      <c r="N15" s="36">
        <f t="shared" si="1"/>
        <v>81.818181818181813</v>
      </c>
      <c r="O15" s="66" t="s">
        <v>116</v>
      </c>
      <c r="P15" s="67"/>
      <c r="Q15" s="67"/>
      <c r="R15" s="67"/>
      <c r="S15" s="67"/>
      <c r="T15" s="62"/>
      <c r="U15" s="62"/>
      <c r="V15" s="62"/>
      <c r="W15" s="62"/>
    </row>
    <row r="16" spans="1:23" ht="25.5" x14ac:dyDescent="0.25">
      <c r="A16" s="63" t="s">
        <v>96</v>
      </c>
      <c r="B16" s="47">
        <v>2</v>
      </c>
      <c r="C16" s="47">
        <v>2</v>
      </c>
      <c r="D16" s="47">
        <v>2</v>
      </c>
      <c r="E16" s="48">
        <v>2</v>
      </c>
      <c r="F16" s="48">
        <v>2</v>
      </c>
      <c r="G16" s="48">
        <v>2</v>
      </c>
      <c r="H16" s="48">
        <v>2</v>
      </c>
      <c r="I16" s="34">
        <v>2</v>
      </c>
      <c r="J16" s="34">
        <v>2</v>
      </c>
      <c r="K16" s="34">
        <v>2</v>
      </c>
      <c r="L16" s="34">
        <v>2</v>
      </c>
      <c r="M16" s="35">
        <f t="shared" si="0"/>
        <v>22</v>
      </c>
      <c r="N16" s="36">
        <f t="shared" si="1"/>
        <v>100</v>
      </c>
      <c r="O16" s="61"/>
      <c r="P16" s="62"/>
      <c r="Q16" s="62"/>
      <c r="R16" s="62"/>
      <c r="S16" s="62"/>
    </row>
    <row r="17" spans="1:16" ht="25.5" x14ac:dyDescent="0.25">
      <c r="A17" s="63" t="s">
        <v>95</v>
      </c>
      <c r="B17" s="47">
        <v>1</v>
      </c>
      <c r="C17" s="47">
        <v>1</v>
      </c>
      <c r="D17" s="47">
        <v>1</v>
      </c>
      <c r="E17" s="48">
        <v>1</v>
      </c>
      <c r="F17" s="48">
        <v>1</v>
      </c>
      <c r="G17" s="48">
        <v>1</v>
      </c>
      <c r="H17" s="48">
        <v>1</v>
      </c>
      <c r="I17" s="34">
        <v>1</v>
      </c>
      <c r="J17" s="34">
        <v>1</v>
      </c>
      <c r="K17" s="34">
        <v>1</v>
      </c>
      <c r="L17" s="34">
        <v>1</v>
      </c>
      <c r="M17" s="35">
        <f t="shared" si="0"/>
        <v>11</v>
      </c>
      <c r="N17" s="36">
        <f t="shared" si="1"/>
        <v>50</v>
      </c>
    </row>
    <row r="18" spans="1:16" ht="25.5" x14ac:dyDescent="0.25">
      <c r="A18" s="63" t="s">
        <v>94</v>
      </c>
      <c r="B18" s="47">
        <v>1</v>
      </c>
      <c r="C18" s="47">
        <v>2</v>
      </c>
      <c r="D18" s="47">
        <v>2</v>
      </c>
      <c r="E18" s="48">
        <v>2</v>
      </c>
      <c r="F18" s="48">
        <v>1</v>
      </c>
      <c r="G18" s="48">
        <v>2</v>
      </c>
      <c r="H18" s="48">
        <v>2</v>
      </c>
      <c r="I18" s="34">
        <v>1</v>
      </c>
      <c r="J18" s="34">
        <v>2</v>
      </c>
      <c r="K18" s="34">
        <v>2</v>
      </c>
      <c r="L18" s="34">
        <v>1</v>
      </c>
      <c r="M18" s="35">
        <f t="shared" si="0"/>
        <v>18</v>
      </c>
      <c r="N18" s="36">
        <f t="shared" si="1"/>
        <v>81.818181818181813</v>
      </c>
      <c r="O18" s="68" t="s">
        <v>107</v>
      </c>
      <c r="P18" s="60">
        <f>AVERAGE(N16:N18)</f>
        <v>77.272727272727266</v>
      </c>
    </row>
    <row r="19" spans="1:16" ht="25.5" x14ac:dyDescent="0.25">
      <c r="A19" s="63" t="s">
        <v>93</v>
      </c>
      <c r="B19" s="47">
        <v>1</v>
      </c>
      <c r="C19" s="47">
        <v>1</v>
      </c>
      <c r="D19" s="47">
        <v>2</v>
      </c>
      <c r="E19" s="48">
        <v>2</v>
      </c>
      <c r="F19" s="48">
        <v>2</v>
      </c>
      <c r="G19" s="48">
        <v>2</v>
      </c>
      <c r="H19" s="48">
        <v>1</v>
      </c>
      <c r="I19" s="34">
        <v>1</v>
      </c>
      <c r="J19" s="34">
        <v>1</v>
      </c>
      <c r="K19" s="34">
        <v>1</v>
      </c>
      <c r="L19" s="34">
        <v>1</v>
      </c>
      <c r="M19" s="35">
        <f t="shared" si="0"/>
        <v>15</v>
      </c>
      <c r="N19" s="36">
        <f t="shared" si="1"/>
        <v>68.181818181818187</v>
      </c>
      <c r="O19" s="68"/>
      <c r="P19" s="60">
        <f>AVERAGE(N19:N22)</f>
        <v>64.772727272727266</v>
      </c>
    </row>
    <row r="20" spans="1:16" x14ac:dyDescent="0.25">
      <c r="A20" s="63" t="s">
        <v>92</v>
      </c>
      <c r="B20" s="47">
        <v>1</v>
      </c>
      <c r="C20" s="47">
        <v>1</v>
      </c>
      <c r="D20" s="47">
        <v>2</v>
      </c>
      <c r="E20" s="48">
        <v>2</v>
      </c>
      <c r="F20" s="48">
        <v>2</v>
      </c>
      <c r="G20" s="48">
        <v>2</v>
      </c>
      <c r="H20" s="48">
        <v>1</v>
      </c>
      <c r="I20" s="34">
        <v>1</v>
      </c>
      <c r="J20" s="34">
        <v>1</v>
      </c>
      <c r="K20" s="34">
        <v>2</v>
      </c>
      <c r="L20" s="34">
        <v>2</v>
      </c>
      <c r="M20" s="35">
        <f t="shared" si="0"/>
        <v>17</v>
      </c>
      <c r="N20" s="36">
        <f t="shared" si="1"/>
        <v>77.272727272727266</v>
      </c>
      <c r="O20" t="s">
        <v>106</v>
      </c>
    </row>
    <row r="21" spans="1:16" ht="25.5" x14ac:dyDescent="0.25">
      <c r="A21" s="63" t="s">
        <v>91</v>
      </c>
      <c r="B21" s="47">
        <v>1</v>
      </c>
      <c r="C21" s="47">
        <v>1</v>
      </c>
      <c r="D21" s="47">
        <v>1</v>
      </c>
      <c r="E21" s="48">
        <v>2</v>
      </c>
      <c r="F21" s="48">
        <v>1</v>
      </c>
      <c r="G21" s="48">
        <v>2</v>
      </c>
      <c r="H21" s="48">
        <v>1</v>
      </c>
      <c r="I21" s="34">
        <v>1</v>
      </c>
      <c r="J21" s="34">
        <v>1</v>
      </c>
      <c r="K21" s="34">
        <v>2</v>
      </c>
      <c r="L21" s="34">
        <v>1</v>
      </c>
      <c r="M21" s="35">
        <f t="shared" si="0"/>
        <v>14</v>
      </c>
      <c r="N21" s="36">
        <f t="shared" si="1"/>
        <v>63.636363636363633</v>
      </c>
      <c r="O21" t="s">
        <v>108</v>
      </c>
    </row>
    <row r="22" spans="1:16" x14ac:dyDescent="0.25">
      <c r="A22" s="63" t="s">
        <v>90</v>
      </c>
      <c r="B22" s="47">
        <v>1</v>
      </c>
      <c r="C22" s="47">
        <v>1</v>
      </c>
      <c r="D22" s="47">
        <v>1</v>
      </c>
      <c r="E22" s="48">
        <v>1</v>
      </c>
      <c r="F22" s="48">
        <v>1</v>
      </c>
      <c r="G22" s="48">
        <v>1</v>
      </c>
      <c r="H22" s="48">
        <v>1</v>
      </c>
      <c r="I22" s="34">
        <v>1</v>
      </c>
      <c r="J22" s="34">
        <v>1</v>
      </c>
      <c r="K22" s="34">
        <v>1</v>
      </c>
      <c r="L22" s="34">
        <v>1</v>
      </c>
      <c r="M22" s="35">
        <f t="shared" si="0"/>
        <v>11</v>
      </c>
      <c r="N22" s="36">
        <f t="shared" si="1"/>
        <v>50</v>
      </c>
      <c r="O22" t="s">
        <v>109</v>
      </c>
    </row>
    <row r="23" spans="1:16" ht="38.25" x14ac:dyDescent="0.25">
      <c r="A23" s="63" t="s">
        <v>89</v>
      </c>
      <c r="B23" s="47">
        <v>1</v>
      </c>
      <c r="C23" s="47">
        <v>1</v>
      </c>
      <c r="D23" s="47">
        <v>2</v>
      </c>
      <c r="E23" s="48">
        <v>1</v>
      </c>
      <c r="F23" s="48">
        <v>1</v>
      </c>
      <c r="G23" s="48">
        <v>1</v>
      </c>
      <c r="H23" s="48">
        <v>1</v>
      </c>
      <c r="I23" s="34">
        <v>2</v>
      </c>
      <c r="J23" s="34">
        <v>2</v>
      </c>
      <c r="K23" s="34">
        <v>1</v>
      </c>
      <c r="L23" s="34">
        <v>1</v>
      </c>
      <c r="M23" s="35">
        <f t="shared" si="0"/>
        <v>14</v>
      </c>
      <c r="N23" s="36">
        <f t="shared" si="1"/>
        <v>63.636363636363633</v>
      </c>
      <c r="O23" t="s">
        <v>110</v>
      </c>
      <c r="P23" s="60">
        <f>AVERAGE(N23:N24)</f>
        <v>81.818181818181813</v>
      </c>
    </row>
    <row r="24" spans="1:16" ht="38.25" x14ac:dyDescent="0.25">
      <c r="A24" s="63" t="s">
        <v>83</v>
      </c>
      <c r="B24" s="47">
        <v>2</v>
      </c>
      <c r="C24" s="47">
        <v>2</v>
      </c>
      <c r="D24" s="47">
        <v>2</v>
      </c>
      <c r="E24" s="48">
        <v>2</v>
      </c>
      <c r="F24" s="48">
        <v>2</v>
      </c>
      <c r="G24" s="48">
        <v>2</v>
      </c>
      <c r="H24" s="48">
        <v>2</v>
      </c>
      <c r="I24" s="34">
        <v>2</v>
      </c>
      <c r="J24" s="34">
        <v>2</v>
      </c>
      <c r="K24" s="34">
        <v>2</v>
      </c>
      <c r="L24" s="34">
        <v>2</v>
      </c>
      <c r="M24" s="35">
        <f t="shared" si="0"/>
        <v>22</v>
      </c>
      <c r="N24" s="36">
        <f t="shared" si="1"/>
        <v>100</v>
      </c>
      <c r="O24" t="s">
        <v>111</v>
      </c>
    </row>
    <row r="25" spans="1:16" ht="25.5" x14ac:dyDescent="0.25">
      <c r="A25" s="63" t="s">
        <v>84</v>
      </c>
      <c r="B25" s="47">
        <v>1</v>
      </c>
      <c r="C25" s="47">
        <v>2</v>
      </c>
      <c r="D25" s="47">
        <v>2</v>
      </c>
      <c r="E25" s="48">
        <v>2</v>
      </c>
      <c r="F25" s="48">
        <v>2</v>
      </c>
      <c r="G25" s="48">
        <v>2</v>
      </c>
      <c r="H25" s="48">
        <v>2</v>
      </c>
      <c r="I25" s="34">
        <v>1</v>
      </c>
      <c r="J25" s="34">
        <v>1</v>
      </c>
      <c r="K25" s="34">
        <v>2</v>
      </c>
      <c r="L25" s="34">
        <v>1</v>
      </c>
      <c r="M25" s="35">
        <f t="shared" si="0"/>
        <v>18</v>
      </c>
      <c r="N25" s="36">
        <f t="shared" si="1"/>
        <v>81.818181818181813</v>
      </c>
      <c r="O25" t="s">
        <v>112</v>
      </c>
      <c r="P25" s="60">
        <f>AVERAGE(N25:N28)</f>
        <v>71.590909090909093</v>
      </c>
    </row>
    <row r="26" spans="1:16" ht="51" x14ac:dyDescent="0.25">
      <c r="A26" s="63" t="s">
        <v>85</v>
      </c>
      <c r="B26" s="49">
        <v>1</v>
      </c>
      <c r="C26" s="64">
        <v>1</v>
      </c>
      <c r="D26" s="64">
        <v>2</v>
      </c>
      <c r="E26" s="64">
        <v>1</v>
      </c>
      <c r="F26" s="64">
        <v>1</v>
      </c>
      <c r="G26" s="64">
        <v>1</v>
      </c>
      <c r="H26" s="64">
        <v>2</v>
      </c>
      <c r="I26" s="65">
        <v>1</v>
      </c>
      <c r="J26" s="65">
        <v>1</v>
      </c>
      <c r="K26" s="65">
        <v>1</v>
      </c>
      <c r="L26" s="65">
        <v>1</v>
      </c>
      <c r="M26" s="35">
        <f t="shared" si="0"/>
        <v>13</v>
      </c>
      <c r="N26" s="36">
        <f t="shared" si="1"/>
        <v>59.090909090909093</v>
      </c>
      <c r="O26" t="s">
        <v>113</v>
      </c>
    </row>
    <row r="27" spans="1:16" ht="25.5" x14ac:dyDescent="0.25">
      <c r="A27" s="63" t="s">
        <v>86</v>
      </c>
      <c r="B27" s="47">
        <v>1</v>
      </c>
      <c r="C27" s="47">
        <v>2</v>
      </c>
      <c r="D27" s="47">
        <v>1</v>
      </c>
      <c r="E27" s="48">
        <v>1</v>
      </c>
      <c r="F27" s="48">
        <v>2</v>
      </c>
      <c r="G27" s="48">
        <v>1</v>
      </c>
      <c r="H27" s="48">
        <v>2</v>
      </c>
      <c r="I27" s="34">
        <v>1</v>
      </c>
      <c r="J27" s="34">
        <v>1</v>
      </c>
      <c r="K27" s="34">
        <v>1</v>
      </c>
      <c r="L27" s="34">
        <v>2</v>
      </c>
      <c r="M27" s="35">
        <f t="shared" si="0"/>
        <v>15</v>
      </c>
      <c r="N27" s="36">
        <f t="shared" si="1"/>
        <v>68.181818181818187</v>
      </c>
      <c r="O27" t="s">
        <v>114</v>
      </c>
    </row>
    <row r="28" spans="1:16" ht="38.25" x14ac:dyDescent="0.25">
      <c r="A28" s="63" t="s">
        <v>87</v>
      </c>
      <c r="B28" s="47">
        <v>1</v>
      </c>
      <c r="C28" s="47">
        <v>2</v>
      </c>
      <c r="D28" s="47">
        <v>1</v>
      </c>
      <c r="E28" s="48">
        <v>2</v>
      </c>
      <c r="F28" s="48">
        <v>1</v>
      </c>
      <c r="G28" s="48">
        <v>2</v>
      </c>
      <c r="H28" s="48">
        <v>2</v>
      </c>
      <c r="I28" s="34">
        <v>2</v>
      </c>
      <c r="J28" s="34">
        <v>1</v>
      </c>
      <c r="K28" s="34">
        <v>1</v>
      </c>
      <c r="L28" s="34">
        <v>2</v>
      </c>
      <c r="M28" s="35">
        <f t="shared" si="0"/>
        <v>17</v>
      </c>
      <c r="N28" s="36">
        <f t="shared" si="1"/>
        <v>77.272727272727266</v>
      </c>
      <c r="O28" t="s">
        <v>115</v>
      </c>
    </row>
    <row r="29" spans="1:16" ht="30.75" customHeight="1" x14ac:dyDescent="0.25">
      <c r="A29" s="63" t="s">
        <v>88</v>
      </c>
      <c r="B29" s="47">
        <v>2</v>
      </c>
      <c r="C29" s="47">
        <v>2</v>
      </c>
      <c r="D29" s="47">
        <v>2</v>
      </c>
      <c r="E29" s="48">
        <v>2</v>
      </c>
      <c r="F29" s="48">
        <v>2</v>
      </c>
      <c r="G29" s="48">
        <v>2</v>
      </c>
      <c r="H29" s="48">
        <v>2</v>
      </c>
      <c r="I29" s="34">
        <v>2</v>
      </c>
      <c r="J29" s="34">
        <v>2</v>
      </c>
      <c r="K29" s="34">
        <v>2</v>
      </c>
      <c r="L29" s="34">
        <v>2</v>
      </c>
      <c r="M29" s="35">
        <f t="shared" si="0"/>
        <v>22</v>
      </c>
      <c r="N29" s="36">
        <f t="shared" si="1"/>
        <v>100</v>
      </c>
    </row>
    <row r="30" spans="1:16" x14ac:dyDescent="0.25">
      <c r="A30" s="50" t="s">
        <v>12</v>
      </c>
      <c r="B30" s="51">
        <f>SUM(B11:B29)</f>
        <v>22</v>
      </c>
      <c r="C30" s="51">
        <f t="shared" ref="C30:L30" si="2">SUM(C11:C29)</f>
        <v>27</v>
      </c>
      <c r="D30" s="51">
        <f t="shared" si="2"/>
        <v>31</v>
      </c>
      <c r="E30" s="51">
        <f t="shared" si="2"/>
        <v>31</v>
      </c>
      <c r="F30" s="51">
        <f t="shared" si="2"/>
        <v>28</v>
      </c>
      <c r="G30" s="51">
        <f t="shared" si="2"/>
        <v>31</v>
      </c>
      <c r="H30" s="51">
        <f t="shared" si="2"/>
        <v>28</v>
      </c>
      <c r="I30" s="51">
        <f t="shared" si="2"/>
        <v>24</v>
      </c>
      <c r="J30" s="51">
        <f t="shared" si="2"/>
        <v>24</v>
      </c>
      <c r="K30" s="51">
        <f t="shared" si="2"/>
        <v>29</v>
      </c>
      <c r="L30" s="51">
        <f t="shared" si="2"/>
        <v>26</v>
      </c>
      <c r="M30" s="37"/>
      <c r="N30" s="37"/>
    </row>
    <row r="31" spans="1:16" x14ac:dyDescent="0.25">
      <c r="A31" s="52" t="s">
        <v>13</v>
      </c>
      <c r="B31" s="53">
        <f>B30*100/36</f>
        <v>61.111111111111114</v>
      </c>
      <c r="C31" s="53">
        <f t="shared" ref="C31:L31" si="3">C30*100/36</f>
        <v>75</v>
      </c>
      <c r="D31" s="53">
        <f t="shared" si="3"/>
        <v>86.111111111111114</v>
      </c>
      <c r="E31" s="53">
        <f t="shared" si="3"/>
        <v>86.111111111111114</v>
      </c>
      <c r="F31" s="53">
        <f t="shared" si="3"/>
        <v>77.777777777777771</v>
      </c>
      <c r="G31" s="53">
        <f t="shared" si="3"/>
        <v>86.111111111111114</v>
      </c>
      <c r="H31" s="53">
        <f t="shared" si="3"/>
        <v>77.777777777777771</v>
      </c>
      <c r="I31" s="53">
        <f t="shared" si="3"/>
        <v>66.666666666666671</v>
      </c>
      <c r="J31" s="53">
        <f t="shared" si="3"/>
        <v>66.666666666666671</v>
      </c>
      <c r="K31" s="53">
        <f t="shared" si="3"/>
        <v>80.555555555555557</v>
      </c>
      <c r="L31" s="53">
        <f t="shared" si="3"/>
        <v>72.222222222222229</v>
      </c>
      <c r="M31" s="37"/>
      <c r="N31" s="37"/>
    </row>
    <row r="32" spans="1:16" ht="26.25" x14ac:dyDescent="0.25">
      <c r="A32" s="54" t="s">
        <v>117</v>
      </c>
      <c r="B32" s="51" t="str">
        <f>IF(B31&gt;79, "ВБ", IF(49&gt;B31, "НБ", "Б"))</f>
        <v>Б</v>
      </c>
      <c r="C32" s="51" t="str">
        <f t="shared" ref="C32:L32" si="4">IF(C31&gt;79, "ВБ", IF(49&gt;C31, "НБ", "Б"))</f>
        <v>Б</v>
      </c>
      <c r="D32" s="51" t="str">
        <f t="shared" si="4"/>
        <v>ВБ</v>
      </c>
      <c r="E32" s="51" t="str">
        <f t="shared" si="4"/>
        <v>ВБ</v>
      </c>
      <c r="F32" s="51" t="str">
        <f t="shared" si="4"/>
        <v>Б</v>
      </c>
      <c r="G32" s="51" t="str">
        <f t="shared" si="4"/>
        <v>ВБ</v>
      </c>
      <c r="H32" s="51" t="str">
        <f t="shared" si="4"/>
        <v>Б</v>
      </c>
      <c r="I32" s="51" t="str">
        <f t="shared" si="4"/>
        <v>Б</v>
      </c>
      <c r="J32" s="51" t="str">
        <f t="shared" si="4"/>
        <v>Б</v>
      </c>
      <c r="K32" s="51" t="str">
        <f t="shared" si="4"/>
        <v>ВБ</v>
      </c>
      <c r="L32" s="51" t="str">
        <f t="shared" si="4"/>
        <v>Б</v>
      </c>
      <c r="M32" s="37"/>
      <c r="N32" s="37"/>
    </row>
    <row r="33" spans="1:14" ht="18.75" x14ac:dyDescent="0.3">
      <c r="A33" s="8"/>
      <c r="B33" s="19"/>
    </row>
    <row r="34" spans="1:14" ht="15.75" x14ac:dyDescent="0.25">
      <c r="A34" s="20" t="s">
        <v>119</v>
      </c>
    </row>
    <row r="35" spans="1:14" ht="99.75" customHeight="1" x14ac:dyDescent="0.25">
      <c r="A35" s="1" t="s">
        <v>9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13" t="s">
        <v>10</v>
      </c>
      <c r="N35" s="14" t="s">
        <v>11</v>
      </c>
    </row>
    <row r="36" spans="1:14" ht="63" x14ac:dyDescent="0.25">
      <c r="A36" s="21" t="s">
        <v>30</v>
      </c>
      <c r="B36" s="38"/>
      <c r="C36" s="38"/>
      <c r="D36" s="38"/>
      <c r="E36" s="39"/>
      <c r="F36" s="39"/>
      <c r="G36" s="39"/>
      <c r="H36" s="39"/>
      <c r="I36" s="39"/>
      <c r="J36" s="39"/>
      <c r="K36" s="39"/>
      <c r="L36" s="39"/>
      <c r="M36" s="17">
        <f t="shared" ref="M36:M50" si="5">SUM(B36:L36)</f>
        <v>0</v>
      </c>
      <c r="N36" s="18">
        <f>M36*100/22</f>
        <v>0</v>
      </c>
    </row>
    <row r="37" spans="1:14" ht="31.5" x14ac:dyDescent="0.25">
      <c r="A37" s="21" t="s">
        <v>31</v>
      </c>
      <c r="B37" s="38"/>
      <c r="C37" s="38"/>
      <c r="D37" s="38"/>
      <c r="E37" s="39"/>
      <c r="F37" s="39"/>
      <c r="G37" s="39"/>
      <c r="H37" s="39"/>
      <c r="I37" s="39"/>
      <c r="J37" s="39"/>
      <c r="K37" s="39"/>
      <c r="L37" s="39"/>
      <c r="M37" s="17">
        <f t="shared" si="5"/>
        <v>0</v>
      </c>
      <c r="N37" s="18">
        <f t="shared" ref="N37:N50" si="6">M37*100/22</f>
        <v>0</v>
      </c>
    </row>
    <row r="38" spans="1:14" ht="31.5" x14ac:dyDescent="0.25">
      <c r="A38" s="21" t="s">
        <v>32</v>
      </c>
      <c r="B38" s="38"/>
      <c r="C38" s="38"/>
      <c r="D38" s="38"/>
      <c r="E38" s="39"/>
      <c r="F38" s="39"/>
      <c r="G38" s="39"/>
      <c r="H38" s="39"/>
      <c r="I38" s="39"/>
      <c r="J38" s="39"/>
      <c r="K38" s="39"/>
      <c r="L38" s="39"/>
      <c r="M38" s="17">
        <f t="shared" si="5"/>
        <v>0</v>
      </c>
      <c r="N38" s="18">
        <f t="shared" si="6"/>
        <v>0</v>
      </c>
    </row>
    <row r="39" spans="1:14" ht="31.5" x14ac:dyDescent="0.25">
      <c r="A39" s="21" t="s">
        <v>33</v>
      </c>
      <c r="B39" s="38"/>
      <c r="C39" s="38"/>
      <c r="D39" s="38"/>
      <c r="E39" s="39"/>
      <c r="F39" s="39"/>
      <c r="G39" s="39"/>
      <c r="H39" s="39"/>
      <c r="I39" s="39"/>
      <c r="J39" s="39"/>
      <c r="K39" s="39"/>
      <c r="L39" s="39"/>
      <c r="M39" s="17">
        <f t="shared" si="5"/>
        <v>0</v>
      </c>
      <c r="N39" s="18">
        <f t="shared" si="6"/>
        <v>0</v>
      </c>
    </row>
    <row r="40" spans="1:14" ht="47.25" x14ac:dyDescent="0.25">
      <c r="A40" s="21" t="s">
        <v>34</v>
      </c>
      <c r="B40" s="38"/>
      <c r="C40" s="38"/>
      <c r="D40" s="38"/>
      <c r="E40" s="39"/>
      <c r="F40" s="39"/>
      <c r="G40" s="39"/>
      <c r="H40" s="39"/>
      <c r="I40" s="39"/>
      <c r="J40" s="39"/>
      <c r="K40" s="39"/>
      <c r="L40" s="39"/>
      <c r="M40" s="17">
        <f t="shared" si="5"/>
        <v>0</v>
      </c>
      <c r="N40" s="18">
        <f t="shared" si="6"/>
        <v>0</v>
      </c>
    </row>
    <row r="41" spans="1:14" ht="15.75" x14ac:dyDescent="0.25">
      <c r="A41" s="21" t="s">
        <v>35</v>
      </c>
      <c r="B41" s="38"/>
      <c r="C41" s="38"/>
      <c r="D41" s="38"/>
      <c r="E41" s="39"/>
      <c r="F41" s="39"/>
      <c r="G41" s="39"/>
      <c r="H41" s="39"/>
      <c r="I41" s="39"/>
      <c r="J41" s="39"/>
      <c r="K41" s="39"/>
      <c r="L41" s="39"/>
      <c r="M41" s="17">
        <f t="shared" si="5"/>
        <v>0</v>
      </c>
      <c r="N41" s="18">
        <f t="shared" si="6"/>
        <v>0</v>
      </c>
    </row>
    <row r="42" spans="1:14" ht="15.75" x14ac:dyDescent="0.25">
      <c r="A42" s="21" t="s">
        <v>36</v>
      </c>
      <c r="B42" s="38"/>
      <c r="C42" s="38"/>
      <c r="D42" s="38"/>
      <c r="E42" s="39"/>
      <c r="F42" s="39"/>
      <c r="G42" s="39"/>
      <c r="H42" s="39"/>
      <c r="I42" s="39"/>
      <c r="J42" s="39"/>
      <c r="K42" s="39"/>
      <c r="L42" s="39"/>
      <c r="M42" s="17">
        <f t="shared" si="5"/>
        <v>0</v>
      </c>
      <c r="N42" s="18">
        <f t="shared" si="6"/>
        <v>0</v>
      </c>
    </row>
    <row r="43" spans="1:14" ht="47.25" x14ac:dyDescent="0.25">
      <c r="A43" s="21" t="s">
        <v>37</v>
      </c>
      <c r="B43" s="38"/>
      <c r="C43" s="38"/>
      <c r="D43" s="38"/>
      <c r="E43" s="39"/>
      <c r="F43" s="39"/>
      <c r="G43" s="39"/>
      <c r="H43" s="39"/>
      <c r="I43" s="39"/>
      <c r="J43" s="39"/>
      <c r="K43" s="39"/>
      <c r="L43" s="39"/>
      <c r="M43" s="17">
        <f t="shared" si="5"/>
        <v>0</v>
      </c>
      <c r="N43" s="18">
        <f t="shared" si="6"/>
        <v>0</v>
      </c>
    </row>
    <row r="44" spans="1:14" ht="47.25" x14ac:dyDescent="0.25">
      <c r="A44" s="21" t="s">
        <v>38</v>
      </c>
      <c r="B44" s="38"/>
      <c r="C44" s="38"/>
      <c r="D44" s="38"/>
      <c r="E44" s="39"/>
      <c r="F44" s="39"/>
      <c r="G44" s="39"/>
      <c r="H44" s="39"/>
      <c r="I44" s="39"/>
      <c r="J44" s="39"/>
      <c r="K44" s="39"/>
      <c r="L44" s="39"/>
      <c r="M44" s="17">
        <f t="shared" si="5"/>
        <v>0</v>
      </c>
      <c r="N44" s="18">
        <f t="shared" si="6"/>
        <v>0</v>
      </c>
    </row>
    <row r="45" spans="1:14" ht="31.5" x14ac:dyDescent="0.25">
      <c r="A45" s="21" t="s">
        <v>39</v>
      </c>
      <c r="B45" s="38"/>
      <c r="C45" s="38"/>
      <c r="D45" s="38"/>
      <c r="E45" s="39"/>
      <c r="F45" s="39"/>
      <c r="G45" s="39"/>
      <c r="H45" s="39"/>
      <c r="I45" s="39"/>
      <c r="J45" s="39"/>
      <c r="K45" s="39"/>
      <c r="L45" s="39"/>
      <c r="M45" s="17">
        <f t="shared" si="5"/>
        <v>0</v>
      </c>
      <c r="N45" s="18">
        <f t="shared" si="6"/>
        <v>0</v>
      </c>
    </row>
    <row r="46" spans="1:14" ht="47.25" x14ac:dyDescent="0.25">
      <c r="A46" s="21" t="s">
        <v>40</v>
      </c>
      <c r="B46" s="38"/>
      <c r="C46" s="38"/>
      <c r="D46" s="38"/>
      <c r="E46" s="39"/>
      <c r="F46" s="39"/>
      <c r="G46" s="39"/>
      <c r="H46" s="39"/>
      <c r="I46" s="39"/>
      <c r="J46" s="39"/>
      <c r="K46" s="39"/>
      <c r="L46" s="39"/>
      <c r="M46" s="17">
        <f t="shared" si="5"/>
        <v>0</v>
      </c>
      <c r="N46" s="18">
        <f t="shared" si="6"/>
        <v>0</v>
      </c>
    </row>
    <row r="47" spans="1:14" ht="31.5" x14ac:dyDescent="0.25">
      <c r="A47" s="21" t="s">
        <v>41</v>
      </c>
      <c r="B47" s="38"/>
      <c r="C47" s="38"/>
      <c r="D47" s="38"/>
      <c r="E47" s="39"/>
      <c r="F47" s="39"/>
      <c r="G47" s="39"/>
      <c r="H47" s="39"/>
      <c r="I47" s="39"/>
      <c r="J47" s="39"/>
      <c r="K47" s="39"/>
      <c r="L47" s="39"/>
      <c r="M47" s="17">
        <f t="shared" si="5"/>
        <v>0</v>
      </c>
      <c r="N47" s="18">
        <f t="shared" si="6"/>
        <v>0</v>
      </c>
    </row>
    <row r="48" spans="1:14" ht="78.75" x14ac:dyDescent="0.25">
      <c r="A48" s="21" t="s">
        <v>42</v>
      </c>
      <c r="B48" s="38"/>
      <c r="C48" s="38"/>
      <c r="D48" s="38"/>
      <c r="E48" s="39"/>
      <c r="F48" s="39"/>
      <c r="G48" s="39"/>
      <c r="H48" s="39"/>
      <c r="I48" s="39"/>
      <c r="J48" s="39"/>
      <c r="K48" s="39"/>
      <c r="L48" s="39"/>
      <c r="M48" s="17">
        <f t="shared" si="5"/>
        <v>0</v>
      </c>
      <c r="N48" s="18">
        <f t="shared" si="6"/>
        <v>0</v>
      </c>
    </row>
    <row r="49" spans="1:14" ht="47.25" x14ac:dyDescent="0.25">
      <c r="A49" s="21" t="s">
        <v>43</v>
      </c>
      <c r="B49" s="38"/>
      <c r="C49" s="38"/>
      <c r="D49" s="38"/>
      <c r="E49" s="39"/>
      <c r="F49" s="39"/>
      <c r="G49" s="39"/>
      <c r="H49" s="39"/>
      <c r="I49" s="39"/>
      <c r="J49" s="39"/>
      <c r="K49" s="39"/>
      <c r="L49" s="39"/>
      <c r="M49" s="17">
        <f t="shared" si="5"/>
        <v>0</v>
      </c>
      <c r="N49" s="18">
        <f t="shared" si="6"/>
        <v>0</v>
      </c>
    </row>
    <row r="50" spans="1:14" ht="94.5" x14ac:dyDescent="0.25">
      <c r="A50" s="21" t="s">
        <v>44</v>
      </c>
      <c r="B50" s="38"/>
      <c r="C50" s="38"/>
      <c r="D50" s="38"/>
      <c r="E50" s="39"/>
      <c r="F50" s="39"/>
      <c r="G50" s="39"/>
      <c r="H50" s="39"/>
      <c r="I50" s="39"/>
      <c r="J50" s="39"/>
      <c r="K50" s="39"/>
      <c r="L50" s="39"/>
      <c r="M50" s="17">
        <f t="shared" si="5"/>
        <v>0</v>
      </c>
      <c r="N50" s="18">
        <f t="shared" si="6"/>
        <v>0</v>
      </c>
    </row>
    <row r="51" spans="1:14" ht="15.75" x14ac:dyDescent="0.25">
      <c r="A51" s="40" t="s">
        <v>12</v>
      </c>
      <c r="B51" s="41">
        <f t="shared" ref="B51:L51" si="7">SUM(B36:B50)</f>
        <v>0</v>
      </c>
      <c r="C51" s="41">
        <f t="shared" si="7"/>
        <v>0</v>
      </c>
      <c r="D51" s="41">
        <f t="shared" si="7"/>
        <v>0</v>
      </c>
      <c r="E51" s="41">
        <f t="shared" si="7"/>
        <v>0</v>
      </c>
      <c r="F51" s="41">
        <f t="shared" si="7"/>
        <v>0</v>
      </c>
      <c r="G51" s="41">
        <f t="shared" si="7"/>
        <v>0</v>
      </c>
      <c r="H51" s="41">
        <f t="shared" si="7"/>
        <v>0</v>
      </c>
      <c r="I51" s="41">
        <f t="shared" si="7"/>
        <v>0</v>
      </c>
      <c r="J51" s="41">
        <f t="shared" si="7"/>
        <v>0</v>
      </c>
      <c r="K51" s="41">
        <f t="shared" si="7"/>
        <v>0</v>
      </c>
      <c r="L51" s="41">
        <f t="shared" si="7"/>
        <v>0</v>
      </c>
      <c r="M51" s="22"/>
      <c r="N51" s="22"/>
    </row>
    <row r="52" spans="1:14" ht="15.75" x14ac:dyDescent="0.25">
      <c r="A52" s="2" t="s">
        <v>13</v>
      </c>
      <c r="B52" s="42">
        <f>B51*100/30</f>
        <v>0</v>
      </c>
      <c r="C52" s="42">
        <f t="shared" ref="C52:L52" si="8">C51*100/30</f>
        <v>0</v>
      </c>
      <c r="D52" s="42">
        <f t="shared" si="8"/>
        <v>0</v>
      </c>
      <c r="E52" s="42">
        <f t="shared" si="8"/>
        <v>0</v>
      </c>
      <c r="F52" s="42">
        <f t="shared" si="8"/>
        <v>0</v>
      </c>
      <c r="G52" s="42">
        <f t="shared" si="8"/>
        <v>0</v>
      </c>
      <c r="H52" s="42">
        <f t="shared" si="8"/>
        <v>0</v>
      </c>
      <c r="I52" s="42">
        <f t="shared" si="8"/>
        <v>0</v>
      </c>
      <c r="J52" s="42">
        <f t="shared" si="8"/>
        <v>0</v>
      </c>
      <c r="K52" s="42">
        <f t="shared" si="8"/>
        <v>0</v>
      </c>
      <c r="L52" s="42">
        <f t="shared" si="8"/>
        <v>0</v>
      </c>
      <c r="M52" s="23"/>
      <c r="N52" s="23"/>
    </row>
    <row r="53" spans="1:14" ht="31.5" x14ac:dyDescent="0.25">
      <c r="A53" s="5" t="s">
        <v>14</v>
      </c>
      <c r="B53" s="41" t="str">
        <f>IF(B52&gt;79, "ВБ", IF(49&gt;B52, "НБ", "Б"))</f>
        <v>НБ</v>
      </c>
      <c r="C53" s="41" t="str">
        <f t="shared" ref="C53:L53" si="9">IF(C52&gt;79, "ВБ", IF(49&gt;C52, "НБ", "Б"))</f>
        <v>НБ</v>
      </c>
      <c r="D53" s="41" t="str">
        <f t="shared" si="9"/>
        <v>НБ</v>
      </c>
      <c r="E53" s="41" t="str">
        <f t="shared" si="9"/>
        <v>НБ</v>
      </c>
      <c r="F53" s="41" t="str">
        <f t="shared" si="9"/>
        <v>НБ</v>
      </c>
      <c r="G53" s="41" t="str">
        <f t="shared" si="9"/>
        <v>НБ</v>
      </c>
      <c r="H53" s="41" t="str">
        <f t="shared" si="9"/>
        <v>НБ</v>
      </c>
      <c r="I53" s="41" t="str">
        <f t="shared" si="9"/>
        <v>НБ</v>
      </c>
      <c r="J53" s="41" t="str">
        <f t="shared" si="9"/>
        <v>НБ</v>
      </c>
      <c r="K53" s="41" t="str">
        <f t="shared" si="9"/>
        <v>НБ</v>
      </c>
      <c r="L53" s="41" t="str">
        <f t="shared" si="9"/>
        <v>НБ</v>
      </c>
      <c r="M53" s="24"/>
      <c r="N53" s="24"/>
    </row>
    <row r="54" spans="1:14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ht="110.25" customHeight="1" x14ac:dyDescent="0.25">
      <c r="A55" s="1" t="s">
        <v>9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13" t="s">
        <v>10</v>
      </c>
      <c r="N55" s="14" t="s">
        <v>11</v>
      </c>
    </row>
    <row r="56" spans="1:14" ht="75" x14ac:dyDescent="0.3">
      <c r="A56" s="43" t="s">
        <v>15</v>
      </c>
      <c r="B56" s="15"/>
      <c r="C56" s="15"/>
      <c r="D56" s="15"/>
      <c r="E56" s="16"/>
      <c r="F56" s="16"/>
      <c r="G56" s="16"/>
      <c r="H56" s="16"/>
      <c r="I56" s="16"/>
      <c r="J56" s="16"/>
      <c r="K56" s="16"/>
      <c r="L56" s="16"/>
      <c r="M56" s="17">
        <f t="shared" ref="M56:M69" si="10">SUM(B56:L56)</f>
        <v>0</v>
      </c>
      <c r="N56" s="18">
        <f>M56*100/16</f>
        <v>0</v>
      </c>
    </row>
    <row r="57" spans="1:14" ht="75" x14ac:dyDescent="0.3">
      <c r="A57" s="43" t="s">
        <v>16</v>
      </c>
      <c r="B57" s="15"/>
      <c r="C57" s="15"/>
      <c r="D57" s="15"/>
      <c r="E57" s="16"/>
      <c r="F57" s="16"/>
      <c r="G57" s="16"/>
      <c r="H57" s="16"/>
      <c r="I57" s="16"/>
      <c r="J57" s="16"/>
      <c r="K57" s="16"/>
      <c r="L57" s="16"/>
      <c r="M57" s="17">
        <f t="shared" si="10"/>
        <v>0</v>
      </c>
      <c r="N57" s="18">
        <f t="shared" ref="N57:N69" si="11">M57*100/16</f>
        <v>0</v>
      </c>
    </row>
    <row r="58" spans="1:14" ht="112.5" x14ac:dyDescent="0.3">
      <c r="A58" s="43" t="s">
        <v>17</v>
      </c>
      <c r="B58" s="15"/>
      <c r="C58" s="15"/>
      <c r="D58" s="15"/>
      <c r="E58" s="16"/>
      <c r="F58" s="16"/>
      <c r="G58" s="16"/>
      <c r="H58" s="16"/>
      <c r="I58" s="16"/>
      <c r="J58" s="16"/>
      <c r="K58" s="16"/>
      <c r="L58" s="16"/>
      <c r="M58" s="17">
        <f t="shared" si="10"/>
        <v>0</v>
      </c>
      <c r="N58" s="18">
        <f t="shared" si="11"/>
        <v>0</v>
      </c>
    </row>
    <row r="59" spans="1:14" ht="56.25" x14ac:dyDescent="0.3">
      <c r="A59" s="43" t="s">
        <v>18</v>
      </c>
      <c r="B59" s="15"/>
      <c r="C59" s="15"/>
      <c r="D59" s="15"/>
      <c r="E59" s="16"/>
      <c r="F59" s="16"/>
      <c r="G59" s="16"/>
      <c r="H59" s="16"/>
      <c r="I59" s="16"/>
      <c r="J59" s="16"/>
      <c r="K59" s="16"/>
      <c r="L59" s="16"/>
      <c r="M59" s="17">
        <f t="shared" si="10"/>
        <v>0</v>
      </c>
      <c r="N59" s="18">
        <f t="shared" si="11"/>
        <v>0</v>
      </c>
    </row>
    <row r="60" spans="1:14" ht="56.25" x14ac:dyDescent="0.3">
      <c r="A60" s="43" t="s">
        <v>19</v>
      </c>
      <c r="B60" s="15"/>
      <c r="C60" s="15"/>
      <c r="D60" s="15"/>
      <c r="E60" s="16"/>
      <c r="F60" s="16"/>
      <c r="G60" s="16"/>
      <c r="H60" s="16"/>
      <c r="I60" s="16"/>
      <c r="J60" s="16"/>
      <c r="K60" s="16"/>
      <c r="L60" s="16"/>
      <c r="M60" s="17">
        <f t="shared" si="10"/>
        <v>0</v>
      </c>
      <c r="N60" s="18">
        <f t="shared" si="11"/>
        <v>0</v>
      </c>
    </row>
    <row r="61" spans="1:14" ht="56.25" x14ac:dyDescent="0.3">
      <c r="A61" s="43" t="s">
        <v>20</v>
      </c>
      <c r="B61" s="15"/>
      <c r="C61" s="15"/>
      <c r="D61" s="15"/>
      <c r="E61" s="16"/>
      <c r="F61" s="16"/>
      <c r="G61" s="16"/>
      <c r="H61" s="16"/>
      <c r="I61" s="16"/>
      <c r="J61" s="16"/>
      <c r="K61" s="16"/>
      <c r="L61" s="16"/>
      <c r="M61" s="17">
        <f t="shared" si="10"/>
        <v>0</v>
      </c>
      <c r="N61" s="18">
        <f t="shared" si="11"/>
        <v>0</v>
      </c>
    </row>
    <row r="62" spans="1:14" ht="56.25" x14ac:dyDescent="0.3">
      <c r="A62" s="43" t="s">
        <v>21</v>
      </c>
      <c r="B62" s="15"/>
      <c r="C62" s="15"/>
      <c r="D62" s="15"/>
      <c r="E62" s="16"/>
      <c r="F62" s="16"/>
      <c r="G62" s="16"/>
      <c r="H62" s="16"/>
      <c r="I62" s="16"/>
      <c r="J62" s="16"/>
      <c r="K62" s="16"/>
      <c r="L62" s="16"/>
      <c r="M62" s="17">
        <f t="shared" si="10"/>
        <v>0</v>
      </c>
      <c r="N62" s="18">
        <f t="shared" si="11"/>
        <v>0</v>
      </c>
    </row>
    <row r="63" spans="1:14" ht="93.75" x14ac:dyDescent="0.3">
      <c r="A63" s="43" t="s">
        <v>22</v>
      </c>
      <c r="B63" s="15"/>
      <c r="C63" s="15"/>
      <c r="D63" s="15"/>
      <c r="E63" s="16"/>
      <c r="F63" s="16"/>
      <c r="G63" s="16"/>
      <c r="H63" s="16"/>
      <c r="I63" s="16"/>
      <c r="J63" s="16"/>
      <c r="K63" s="16"/>
      <c r="L63" s="16"/>
      <c r="M63" s="17">
        <f t="shared" si="10"/>
        <v>0</v>
      </c>
      <c r="N63" s="18">
        <f t="shared" si="11"/>
        <v>0</v>
      </c>
    </row>
    <row r="64" spans="1:14" ht="56.25" x14ac:dyDescent="0.3">
      <c r="A64" s="43" t="s">
        <v>23</v>
      </c>
      <c r="B64" s="15"/>
      <c r="C64" s="15"/>
      <c r="D64" s="15"/>
      <c r="E64" s="16"/>
      <c r="F64" s="16"/>
      <c r="G64" s="16"/>
      <c r="H64" s="16"/>
      <c r="I64" s="16"/>
      <c r="J64" s="16"/>
      <c r="K64" s="16"/>
      <c r="L64" s="16"/>
      <c r="M64" s="17">
        <f t="shared" si="10"/>
        <v>0</v>
      </c>
      <c r="N64" s="18">
        <f t="shared" si="11"/>
        <v>0</v>
      </c>
    </row>
    <row r="65" spans="1:14" ht="37.5" x14ac:dyDescent="0.3">
      <c r="A65" s="43" t="s">
        <v>24</v>
      </c>
      <c r="B65" s="15"/>
      <c r="C65" s="15"/>
      <c r="D65" s="15"/>
      <c r="E65" s="16"/>
      <c r="F65" s="16"/>
      <c r="G65" s="16"/>
      <c r="H65" s="16"/>
      <c r="I65" s="16"/>
      <c r="J65" s="16"/>
      <c r="K65" s="16"/>
      <c r="L65" s="16"/>
      <c r="M65" s="17">
        <f t="shared" si="10"/>
        <v>0</v>
      </c>
      <c r="N65" s="18">
        <f t="shared" si="11"/>
        <v>0</v>
      </c>
    </row>
    <row r="66" spans="1:14" ht="37.5" x14ac:dyDescent="0.3">
      <c r="A66" s="43" t="s">
        <v>25</v>
      </c>
      <c r="B66" s="15"/>
      <c r="C66" s="15"/>
      <c r="D66" s="15"/>
      <c r="E66" s="16"/>
      <c r="F66" s="16"/>
      <c r="G66" s="16"/>
      <c r="H66" s="16"/>
      <c r="I66" s="16"/>
      <c r="J66" s="16"/>
      <c r="K66" s="16"/>
      <c r="L66" s="16"/>
      <c r="M66" s="17">
        <f t="shared" si="10"/>
        <v>0</v>
      </c>
      <c r="N66" s="18">
        <f t="shared" si="11"/>
        <v>0</v>
      </c>
    </row>
    <row r="67" spans="1:14" ht="75" x14ac:dyDescent="0.3">
      <c r="A67" s="43" t="s">
        <v>26</v>
      </c>
      <c r="B67" s="15"/>
      <c r="C67" s="15"/>
      <c r="D67" s="15"/>
      <c r="E67" s="16"/>
      <c r="F67" s="16"/>
      <c r="G67" s="16"/>
      <c r="H67" s="16"/>
      <c r="I67" s="16"/>
      <c r="J67" s="16"/>
      <c r="K67" s="16"/>
      <c r="L67" s="16"/>
      <c r="M67" s="17">
        <f t="shared" si="10"/>
        <v>0</v>
      </c>
      <c r="N67" s="18">
        <f t="shared" si="11"/>
        <v>0</v>
      </c>
    </row>
    <row r="68" spans="1:14" ht="75" x14ac:dyDescent="0.3">
      <c r="A68" s="43" t="s">
        <v>27</v>
      </c>
      <c r="B68" s="15"/>
      <c r="C68" s="15"/>
      <c r="D68" s="15"/>
      <c r="E68" s="16"/>
      <c r="F68" s="16"/>
      <c r="G68" s="16"/>
      <c r="H68" s="16"/>
      <c r="I68" s="16"/>
      <c r="J68" s="16"/>
      <c r="K68" s="16"/>
      <c r="L68" s="16"/>
      <c r="M68" s="17">
        <f t="shared" si="10"/>
        <v>0</v>
      </c>
      <c r="N68" s="18">
        <f t="shared" si="11"/>
        <v>0</v>
      </c>
    </row>
    <row r="69" spans="1:14" ht="93.75" x14ac:dyDescent="0.3">
      <c r="A69" s="43" t="s">
        <v>28</v>
      </c>
      <c r="B69" s="15"/>
      <c r="C69" s="15"/>
      <c r="D69" s="15"/>
      <c r="E69" s="16"/>
      <c r="F69" s="16"/>
      <c r="G69" s="16"/>
      <c r="H69" s="16"/>
      <c r="I69" s="16"/>
      <c r="J69" s="16"/>
      <c r="K69" s="16"/>
      <c r="L69" s="16"/>
      <c r="M69" s="25">
        <f t="shared" si="10"/>
        <v>0</v>
      </c>
      <c r="N69" s="26">
        <f t="shared" si="11"/>
        <v>0</v>
      </c>
    </row>
    <row r="70" spans="1:14" ht="15.75" x14ac:dyDescent="0.25">
      <c r="A70" s="40" t="s">
        <v>12</v>
      </c>
      <c r="B70" s="6">
        <f t="shared" ref="B70:L70" si="12">SUM(B55:B69)</f>
        <v>0</v>
      </c>
      <c r="C70" s="6">
        <f t="shared" si="12"/>
        <v>0</v>
      </c>
      <c r="D70" s="6">
        <f t="shared" si="12"/>
        <v>0</v>
      </c>
      <c r="E70" s="6">
        <f t="shared" si="12"/>
        <v>0</v>
      </c>
      <c r="F70" s="6">
        <f t="shared" si="12"/>
        <v>0</v>
      </c>
      <c r="G70" s="6">
        <f t="shared" si="12"/>
        <v>0</v>
      </c>
      <c r="H70" s="6">
        <f t="shared" si="12"/>
        <v>0</v>
      </c>
      <c r="I70" s="6">
        <f t="shared" si="12"/>
        <v>0</v>
      </c>
      <c r="J70" s="6">
        <f t="shared" si="12"/>
        <v>0</v>
      </c>
      <c r="K70" s="6">
        <f t="shared" si="12"/>
        <v>0</v>
      </c>
      <c r="L70" s="6">
        <f t="shared" si="12"/>
        <v>0</v>
      </c>
      <c r="M70" s="27"/>
      <c r="N70" s="28"/>
    </row>
    <row r="71" spans="1:14" ht="15.75" x14ac:dyDescent="0.25">
      <c r="A71" s="2" t="s">
        <v>13</v>
      </c>
      <c r="B71" s="7">
        <f t="shared" ref="B71:C71" si="13">B70*100/28</f>
        <v>0</v>
      </c>
      <c r="C71" s="7">
        <f t="shared" si="13"/>
        <v>0</v>
      </c>
      <c r="D71" s="7">
        <f>D70*100/28</f>
        <v>0</v>
      </c>
      <c r="E71" s="7">
        <f>E70*100/28</f>
        <v>0</v>
      </c>
      <c r="F71" s="7">
        <f t="shared" ref="F71:L71" si="14">F70*100/28</f>
        <v>0</v>
      </c>
      <c r="G71" s="7">
        <f t="shared" si="14"/>
        <v>0</v>
      </c>
      <c r="H71" s="7">
        <f t="shared" si="14"/>
        <v>0</v>
      </c>
      <c r="I71" s="7">
        <f t="shared" si="14"/>
        <v>0</v>
      </c>
      <c r="J71" s="7">
        <f t="shared" si="14"/>
        <v>0</v>
      </c>
      <c r="K71" s="7">
        <f t="shared" si="14"/>
        <v>0</v>
      </c>
      <c r="L71" s="7">
        <f t="shared" si="14"/>
        <v>0</v>
      </c>
      <c r="M71" s="29"/>
      <c r="N71" s="29"/>
    </row>
    <row r="72" spans="1:14" ht="31.5" x14ac:dyDescent="0.25">
      <c r="A72" s="5" t="s">
        <v>14</v>
      </c>
      <c r="B72" s="6" t="str">
        <f>IF(B71&gt;74,"ВБ",IF(49&gt;B71,"НБ","Б"))</f>
        <v>НБ</v>
      </c>
      <c r="C72" s="6" t="str">
        <f t="shared" ref="C72:L72" si="15">IF(C71&gt;74,"ВБ",IF(49&gt;C71,"НБ","Б"))</f>
        <v>НБ</v>
      </c>
      <c r="D72" s="6" t="str">
        <f t="shared" si="15"/>
        <v>НБ</v>
      </c>
      <c r="E72" s="6" t="str">
        <f t="shared" si="15"/>
        <v>НБ</v>
      </c>
      <c r="F72" s="6" t="str">
        <f t="shared" si="15"/>
        <v>НБ</v>
      </c>
      <c r="G72" s="6" t="str">
        <f t="shared" si="15"/>
        <v>НБ</v>
      </c>
      <c r="H72" s="6" t="str">
        <f t="shared" si="15"/>
        <v>НБ</v>
      </c>
      <c r="I72" s="6" t="str">
        <f t="shared" si="15"/>
        <v>НБ</v>
      </c>
      <c r="J72" s="6" t="str">
        <f t="shared" si="15"/>
        <v>НБ</v>
      </c>
      <c r="K72" s="6" t="str">
        <f t="shared" si="15"/>
        <v>НБ</v>
      </c>
      <c r="L72" s="6" t="str">
        <f t="shared" si="15"/>
        <v>НБ</v>
      </c>
      <c r="M72" s="30"/>
      <c r="N72" s="30"/>
    </row>
    <row r="73" spans="1:14" x14ac:dyDescent="0.25">
      <c r="A73" s="44"/>
    </row>
    <row r="74" spans="1:14" ht="108" customHeight="1" x14ac:dyDescent="0.25">
      <c r="A74" s="1" t="s">
        <v>9</v>
      </c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13" t="s">
        <v>10</v>
      </c>
      <c r="N74" s="14" t="s">
        <v>11</v>
      </c>
    </row>
    <row r="75" spans="1:14" ht="75" x14ac:dyDescent="0.3">
      <c r="A75" s="43" t="s">
        <v>45</v>
      </c>
      <c r="B75" s="15"/>
      <c r="C75" s="15"/>
      <c r="D75" s="15"/>
      <c r="E75" s="16"/>
      <c r="F75" s="16"/>
      <c r="G75" s="16"/>
      <c r="H75" s="16"/>
      <c r="I75" s="16"/>
      <c r="J75" s="16"/>
      <c r="K75" s="16"/>
      <c r="L75" s="16"/>
      <c r="M75" s="17">
        <f t="shared" ref="M75:M113" si="16">SUM(B75:L75)</f>
        <v>0</v>
      </c>
      <c r="N75" s="18">
        <f>M75*100/16</f>
        <v>0</v>
      </c>
    </row>
    <row r="76" spans="1:14" ht="56.25" x14ac:dyDescent="0.3">
      <c r="A76" s="43" t="s">
        <v>46</v>
      </c>
      <c r="B76" s="15"/>
      <c r="C76" s="15"/>
      <c r="D76" s="15"/>
      <c r="E76" s="16"/>
      <c r="F76" s="16"/>
      <c r="G76" s="16"/>
      <c r="H76" s="16"/>
      <c r="I76" s="16"/>
      <c r="J76" s="16"/>
      <c r="K76" s="16"/>
      <c r="L76" s="16"/>
      <c r="M76" s="17">
        <f t="shared" si="16"/>
        <v>0</v>
      </c>
      <c r="N76" s="18">
        <f t="shared" ref="N76:N113" si="17">M76*100/16</f>
        <v>0</v>
      </c>
    </row>
    <row r="77" spans="1:14" ht="37.5" x14ac:dyDescent="0.3">
      <c r="A77" s="43" t="s">
        <v>47</v>
      </c>
      <c r="B77" s="15"/>
      <c r="C77" s="15"/>
      <c r="D77" s="15"/>
      <c r="E77" s="16"/>
      <c r="F77" s="16"/>
      <c r="G77" s="16"/>
      <c r="H77" s="16"/>
      <c r="I77" s="16"/>
      <c r="J77" s="16"/>
      <c r="K77" s="16"/>
      <c r="L77" s="16"/>
      <c r="M77" s="17">
        <f t="shared" si="16"/>
        <v>0</v>
      </c>
      <c r="N77" s="18">
        <f t="shared" si="17"/>
        <v>0</v>
      </c>
    </row>
    <row r="78" spans="1:14" ht="75" x14ac:dyDescent="0.3">
      <c r="A78" s="43" t="s">
        <v>48</v>
      </c>
      <c r="B78" s="15"/>
      <c r="C78" s="15"/>
      <c r="D78" s="15"/>
      <c r="E78" s="16"/>
      <c r="F78" s="16"/>
      <c r="G78" s="16"/>
      <c r="H78" s="16"/>
      <c r="I78" s="16"/>
      <c r="J78" s="16"/>
      <c r="K78" s="16"/>
      <c r="L78" s="16"/>
      <c r="M78" s="17">
        <f t="shared" si="16"/>
        <v>0</v>
      </c>
      <c r="N78" s="18">
        <f t="shared" si="17"/>
        <v>0</v>
      </c>
    </row>
    <row r="79" spans="1:14" ht="37.5" x14ac:dyDescent="0.3">
      <c r="A79" s="43" t="s">
        <v>49</v>
      </c>
      <c r="B79" s="15"/>
      <c r="C79" s="15"/>
      <c r="D79" s="15"/>
      <c r="E79" s="16"/>
      <c r="F79" s="16"/>
      <c r="G79" s="16"/>
      <c r="H79" s="16"/>
      <c r="I79" s="16"/>
      <c r="J79" s="16"/>
      <c r="K79" s="16"/>
      <c r="L79" s="16"/>
      <c r="M79" s="17">
        <f t="shared" si="16"/>
        <v>0</v>
      </c>
      <c r="N79" s="18">
        <f t="shared" si="17"/>
        <v>0</v>
      </c>
    </row>
    <row r="80" spans="1:14" ht="37.5" x14ac:dyDescent="0.3">
      <c r="A80" s="43" t="s">
        <v>50</v>
      </c>
      <c r="B80" s="15"/>
      <c r="C80" s="15"/>
      <c r="D80" s="15"/>
      <c r="E80" s="16"/>
      <c r="F80" s="16"/>
      <c r="G80" s="16"/>
      <c r="H80" s="16"/>
      <c r="I80" s="16"/>
      <c r="J80" s="16"/>
      <c r="K80" s="16"/>
      <c r="L80" s="16"/>
      <c r="M80" s="17">
        <f t="shared" si="16"/>
        <v>0</v>
      </c>
      <c r="N80" s="18">
        <f t="shared" si="17"/>
        <v>0</v>
      </c>
    </row>
    <row r="81" spans="1:14" ht="131.25" x14ac:dyDescent="0.3">
      <c r="A81" s="43" t="s">
        <v>51</v>
      </c>
      <c r="B81" s="15"/>
      <c r="C81" s="15"/>
      <c r="D81" s="15"/>
      <c r="E81" s="16"/>
      <c r="F81" s="16"/>
      <c r="G81" s="16"/>
      <c r="H81" s="16"/>
      <c r="I81" s="16"/>
      <c r="J81" s="16"/>
      <c r="K81" s="16"/>
      <c r="L81" s="16"/>
      <c r="M81" s="17">
        <f t="shared" si="16"/>
        <v>0</v>
      </c>
      <c r="N81" s="18">
        <f t="shared" si="17"/>
        <v>0</v>
      </c>
    </row>
    <row r="82" spans="1:14" ht="112.5" x14ac:dyDescent="0.3">
      <c r="A82" s="43" t="s">
        <v>52</v>
      </c>
      <c r="B82" s="15"/>
      <c r="C82" s="15"/>
      <c r="D82" s="15"/>
      <c r="E82" s="16"/>
      <c r="F82" s="16"/>
      <c r="G82" s="16"/>
      <c r="H82" s="16"/>
      <c r="I82" s="16"/>
      <c r="J82" s="16"/>
      <c r="K82" s="16"/>
      <c r="L82" s="16"/>
      <c r="M82" s="17">
        <f t="shared" si="16"/>
        <v>0</v>
      </c>
      <c r="N82" s="18">
        <f t="shared" si="17"/>
        <v>0</v>
      </c>
    </row>
    <row r="83" spans="1:14" ht="37.5" x14ac:dyDescent="0.3">
      <c r="A83" s="43" t="s">
        <v>53</v>
      </c>
      <c r="B83" s="15"/>
      <c r="C83" s="15"/>
      <c r="D83" s="15"/>
      <c r="E83" s="16"/>
      <c r="F83" s="16"/>
      <c r="G83" s="16"/>
      <c r="H83" s="16"/>
      <c r="I83" s="16"/>
      <c r="J83" s="16"/>
      <c r="K83" s="16"/>
      <c r="L83" s="16"/>
      <c r="M83" s="17">
        <f t="shared" si="16"/>
        <v>0</v>
      </c>
      <c r="N83" s="18">
        <f t="shared" si="17"/>
        <v>0</v>
      </c>
    </row>
    <row r="84" spans="1:14" ht="37.5" x14ac:dyDescent="0.3">
      <c r="A84" s="43" t="s">
        <v>54</v>
      </c>
      <c r="B84" s="15"/>
      <c r="C84" s="15"/>
      <c r="D84" s="15"/>
      <c r="E84" s="16"/>
      <c r="F84" s="16"/>
      <c r="G84" s="16"/>
      <c r="H84" s="16"/>
      <c r="I84" s="16"/>
      <c r="J84" s="16"/>
      <c r="K84" s="16"/>
      <c r="L84" s="16"/>
      <c r="M84" s="17">
        <f t="shared" si="16"/>
        <v>0</v>
      </c>
      <c r="N84" s="18">
        <f t="shared" si="17"/>
        <v>0</v>
      </c>
    </row>
    <row r="85" spans="1:14" ht="56.25" x14ac:dyDescent="0.3">
      <c r="A85" s="43" t="s">
        <v>55</v>
      </c>
      <c r="B85" s="15"/>
      <c r="C85" s="15"/>
      <c r="D85" s="15"/>
      <c r="E85" s="16"/>
      <c r="F85" s="16"/>
      <c r="G85" s="16"/>
      <c r="H85" s="16"/>
      <c r="I85" s="16"/>
      <c r="J85" s="16"/>
      <c r="K85" s="16"/>
      <c r="L85" s="16"/>
      <c r="M85" s="17">
        <f t="shared" si="16"/>
        <v>0</v>
      </c>
      <c r="N85" s="18">
        <f t="shared" si="17"/>
        <v>0</v>
      </c>
    </row>
    <row r="86" spans="1:14" ht="37.5" x14ac:dyDescent="0.3">
      <c r="A86" s="43" t="s">
        <v>56</v>
      </c>
      <c r="B86" s="15"/>
      <c r="C86" s="15"/>
      <c r="D86" s="15"/>
      <c r="E86" s="16"/>
      <c r="F86" s="16"/>
      <c r="G86" s="16"/>
      <c r="H86" s="16"/>
      <c r="I86" s="16"/>
      <c r="J86" s="16"/>
      <c r="K86" s="16"/>
      <c r="L86" s="16"/>
      <c r="M86" s="17">
        <f t="shared" si="16"/>
        <v>0</v>
      </c>
      <c r="N86" s="18">
        <f t="shared" si="17"/>
        <v>0</v>
      </c>
    </row>
    <row r="87" spans="1:14" ht="18.75" x14ac:dyDescent="0.3">
      <c r="A87" s="43" t="s">
        <v>57</v>
      </c>
      <c r="B87" s="15"/>
      <c r="C87" s="15"/>
      <c r="D87" s="15"/>
      <c r="E87" s="16"/>
      <c r="F87" s="16"/>
      <c r="G87" s="16"/>
      <c r="H87" s="16"/>
      <c r="I87" s="16"/>
      <c r="J87" s="16"/>
      <c r="K87" s="16"/>
      <c r="L87" s="16"/>
      <c r="M87" s="17">
        <f t="shared" si="16"/>
        <v>0</v>
      </c>
      <c r="N87" s="18">
        <f t="shared" si="17"/>
        <v>0</v>
      </c>
    </row>
    <row r="88" spans="1:14" ht="37.5" x14ac:dyDescent="0.3">
      <c r="A88" s="43" t="s">
        <v>58</v>
      </c>
      <c r="B88" s="15"/>
      <c r="C88" s="15"/>
      <c r="D88" s="15"/>
      <c r="E88" s="16"/>
      <c r="F88" s="16"/>
      <c r="G88" s="16"/>
      <c r="H88" s="16"/>
      <c r="I88" s="16"/>
      <c r="J88" s="16"/>
      <c r="K88" s="16"/>
      <c r="L88" s="16"/>
      <c r="M88" s="25">
        <f t="shared" si="16"/>
        <v>0</v>
      </c>
      <c r="N88" s="26">
        <f t="shared" si="17"/>
        <v>0</v>
      </c>
    </row>
    <row r="89" spans="1:14" ht="37.5" x14ac:dyDescent="0.3">
      <c r="A89" s="43" t="s">
        <v>59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25">
        <f t="shared" si="16"/>
        <v>0</v>
      </c>
      <c r="N89" s="26">
        <f t="shared" si="17"/>
        <v>0</v>
      </c>
    </row>
    <row r="90" spans="1:14" ht="56.25" x14ac:dyDescent="0.3">
      <c r="A90" s="43" t="s">
        <v>60</v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25">
        <f t="shared" si="16"/>
        <v>0</v>
      </c>
      <c r="N90" s="26">
        <f t="shared" si="17"/>
        <v>0</v>
      </c>
    </row>
    <row r="91" spans="1:14" ht="37.5" x14ac:dyDescent="0.3">
      <c r="A91" s="43" t="s">
        <v>61</v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25">
        <f t="shared" si="16"/>
        <v>0</v>
      </c>
      <c r="N91" s="26">
        <f t="shared" si="17"/>
        <v>0</v>
      </c>
    </row>
    <row r="92" spans="1:14" ht="56.25" x14ac:dyDescent="0.3">
      <c r="A92" s="43" t="s">
        <v>62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25">
        <f t="shared" si="16"/>
        <v>0</v>
      </c>
      <c r="N92" s="26">
        <f t="shared" si="17"/>
        <v>0</v>
      </c>
    </row>
    <row r="93" spans="1:14" ht="93.75" x14ac:dyDescent="0.3">
      <c r="A93" s="43" t="s">
        <v>63</v>
      </c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25">
        <f t="shared" si="16"/>
        <v>0</v>
      </c>
      <c r="N93" s="26">
        <f t="shared" si="17"/>
        <v>0</v>
      </c>
    </row>
    <row r="94" spans="1:14" ht="75" x14ac:dyDescent="0.3">
      <c r="A94" s="45" t="s">
        <v>64</v>
      </c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25">
        <f t="shared" si="16"/>
        <v>0</v>
      </c>
      <c r="N94" s="26">
        <f t="shared" si="17"/>
        <v>0</v>
      </c>
    </row>
    <row r="95" spans="1:14" ht="37.5" x14ac:dyDescent="0.3">
      <c r="A95" s="43" t="s">
        <v>65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25">
        <f t="shared" si="16"/>
        <v>0</v>
      </c>
      <c r="N95" s="26">
        <f t="shared" si="17"/>
        <v>0</v>
      </c>
    </row>
    <row r="96" spans="1:14" ht="37.5" x14ac:dyDescent="0.3">
      <c r="A96" s="43" t="s">
        <v>66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25">
        <f t="shared" si="16"/>
        <v>0</v>
      </c>
      <c r="N96" s="26">
        <f t="shared" si="17"/>
        <v>0</v>
      </c>
    </row>
    <row r="97" spans="1:14" ht="131.25" x14ac:dyDescent="0.3">
      <c r="A97" s="43" t="s">
        <v>67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25">
        <f t="shared" si="16"/>
        <v>0</v>
      </c>
      <c r="N97" s="26">
        <f t="shared" si="17"/>
        <v>0</v>
      </c>
    </row>
    <row r="98" spans="1:14" ht="56.25" x14ac:dyDescent="0.3">
      <c r="A98" s="43" t="s">
        <v>68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25">
        <f t="shared" si="16"/>
        <v>0</v>
      </c>
      <c r="N98" s="26">
        <f t="shared" si="17"/>
        <v>0</v>
      </c>
    </row>
    <row r="99" spans="1:14" ht="93.75" x14ac:dyDescent="0.3">
      <c r="A99" s="43" t="s">
        <v>69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25">
        <f t="shared" si="16"/>
        <v>0</v>
      </c>
      <c r="N99" s="26">
        <f t="shared" si="17"/>
        <v>0</v>
      </c>
    </row>
    <row r="100" spans="1:14" ht="37.5" x14ac:dyDescent="0.3">
      <c r="A100" s="43" t="s">
        <v>70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25">
        <f t="shared" si="16"/>
        <v>0</v>
      </c>
      <c r="N100" s="26">
        <f t="shared" si="17"/>
        <v>0</v>
      </c>
    </row>
    <row r="101" spans="1:14" ht="56.25" x14ac:dyDescent="0.3">
      <c r="A101" s="43" t="s">
        <v>71</v>
      </c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25">
        <f t="shared" si="16"/>
        <v>0</v>
      </c>
      <c r="N101" s="26">
        <f t="shared" si="17"/>
        <v>0</v>
      </c>
    </row>
    <row r="102" spans="1:14" ht="18" x14ac:dyDescent="0.25">
      <c r="A102" s="43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25">
        <f t="shared" si="16"/>
        <v>0</v>
      </c>
      <c r="N102" s="26">
        <f t="shared" si="17"/>
        <v>0</v>
      </c>
    </row>
    <row r="103" spans="1:14" ht="56.25" x14ac:dyDescent="0.3">
      <c r="A103" s="43" t="s">
        <v>72</v>
      </c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25">
        <f t="shared" si="16"/>
        <v>0</v>
      </c>
      <c r="N103" s="26">
        <f t="shared" si="17"/>
        <v>0</v>
      </c>
    </row>
    <row r="104" spans="1:14" ht="56.25" x14ac:dyDescent="0.3">
      <c r="A104" s="43" t="s">
        <v>73</v>
      </c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25">
        <f t="shared" si="16"/>
        <v>0</v>
      </c>
      <c r="N104" s="26">
        <f t="shared" si="17"/>
        <v>0</v>
      </c>
    </row>
    <row r="105" spans="1:14" ht="131.25" x14ac:dyDescent="0.3">
      <c r="A105" s="43" t="s">
        <v>74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25">
        <f t="shared" si="16"/>
        <v>0</v>
      </c>
      <c r="N105" s="26">
        <f t="shared" si="17"/>
        <v>0</v>
      </c>
    </row>
    <row r="106" spans="1:14" ht="56.25" x14ac:dyDescent="0.3">
      <c r="A106" s="43" t="s">
        <v>75</v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25">
        <f t="shared" si="16"/>
        <v>0</v>
      </c>
      <c r="N106" s="26">
        <f t="shared" si="17"/>
        <v>0</v>
      </c>
    </row>
    <row r="107" spans="1:14" ht="131.25" x14ac:dyDescent="0.3">
      <c r="A107" s="43" t="s">
        <v>76</v>
      </c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25">
        <f t="shared" si="16"/>
        <v>0</v>
      </c>
      <c r="N107" s="26">
        <f t="shared" si="17"/>
        <v>0</v>
      </c>
    </row>
    <row r="108" spans="1:14" ht="56.25" x14ac:dyDescent="0.3">
      <c r="A108" s="43" t="s">
        <v>77</v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25">
        <f t="shared" si="16"/>
        <v>0</v>
      </c>
      <c r="N108" s="26">
        <f t="shared" si="17"/>
        <v>0</v>
      </c>
    </row>
    <row r="109" spans="1:14" ht="93.75" x14ac:dyDescent="0.3">
      <c r="A109" s="43" t="s">
        <v>78</v>
      </c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25">
        <f t="shared" si="16"/>
        <v>0</v>
      </c>
      <c r="N109" s="26">
        <f t="shared" si="17"/>
        <v>0</v>
      </c>
    </row>
    <row r="110" spans="1:14" ht="131.25" x14ac:dyDescent="0.3">
      <c r="A110" s="43" t="s">
        <v>79</v>
      </c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25">
        <f t="shared" si="16"/>
        <v>0</v>
      </c>
      <c r="N110" s="26">
        <f t="shared" si="17"/>
        <v>0</v>
      </c>
    </row>
    <row r="111" spans="1:14" ht="131.25" x14ac:dyDescent="0.3">
      <c r="A111" s="43" t="s">
        <v>80</v>
      </c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25">
        <f t="shared" si="16"/>
        <v>0</v>
      </c>
      <c r="N111" s="26">
        <f t="shared" si="17"/>
        <v>0</v>
      </c>
    </row>
    <row r="112" spans="1:14" ht="37.5" x14ac:dyDescent="0.3">
      <c r="A112" s="43" t="s">
        <v>81</v>
      </c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25">
        <f t="shared" si="16"/>
        <v>0</v>
      </c>
      <c r="N112" s="26">
        <f t="shared" si="17"/>
        <v>0</v>
      </c>
    </row>
    <row r="113" spans="1:14" ht="37.5" x14ac:dyDescent="0.3">
      <c r="A113" s="43" t="s">
        <v>82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17">
        <f t="shared" si="16"/>
        <v>0</v>
      </c>
      <c r="N113" s="18">
        <f t="shared" si="17"/>
        <v>0</v>
      </c>
    </row>
    <row r="114" spans="1:14" ht="15.75" x14ac:dyDescent="0.25">
      <c r="A114" s="40" t="s">
        <v>12</v>
      </c>
      <c r="B114" s="3">
        <f>SUM(B75:B113)</f>
        <v>0</v>
      </c>
      <c r="C114" s="3">
        <f>SUM(C75:C113)</f>
        <v>0</v>
      </c>
      <c r="D114" s="3">
        <f t="shared" ref="D114:L114" si="18">SUM(D75:D88)</f>
        <v>0</v>
      </c>
      <c r="E114" s="3">
        <f t="shared" si="18"/>
        <v>0</v>
      </c>
      <c r="F114" s="3">
        <f t="shared" si="18"/>
        <v>0</v>
      </c>
      <c r="G114" s="3">
        <f t="shared" si="18"/>
        <v>0</v>
      </c>
      <c r="H114" s="3">
        <f t="shared" si="18"/>
        <v>0</v>
      </c>
      <c r="I114" s="3">
        <f t="shared" si="18"/>
        <v>0</v>
      </c>
      <c r="J114" s="3">
        <f t="shared" si="18"/>
        <v>0</v>
      </c>
      <c r="K114" s="3">
        <f t="shared" si="18"/>
        <v>0</v>
      </c>
      <c r="L114" s="3">
        <f t="shared" si="18"/>
        <v>0</v>
      </c>
      <c r="M114" s="31"/>
      <c r="N114" s="31"/>
    </row>
    <row r="115" spans="1:14" ht="15.75" x14ac:dyDescent="0.25">
      <c r="A115" s="2" t="s">
        <v>13</v>
      </c>
      <c r="B115" s="7">
        <f>B114*100/78</f>
        <v>0</v>
      </c>
      <c r="C115" s="7">
        <f t="shared" ref="C115:H115" si="19">C114*100/78</f>
        <v>0</v>
      </c>
      <c r="D115" s="7">
        <f t="shared" si="19"/>
        <v>0</v>
      </c>
      <c r="E115" s="7">
        <f t="shared" si="19"/>
        <v>0</v>
      </c>
      <c r="F115" s="7">
        <f t="shared" si="19"/>
        <v>0</v>
      </c>
      <c r="G115" s="7">
        <f t="shared" si="19"/>
        <v>0</v>
      </c>
      <c r="H115" s="7">
        <f t="shared" si="19"/>
        <v>0</v>
      </c>
      <c r="I115" s="7">
        <f t="shared" ref="I115" si="20">I114*100/78</f>
        <v>0</v>
      </c>
      <c r="J115" s="7">
        <f t="shared" ref="J115" si="21">J114*100/78</f>
        <v>0</v>
      </c>
      <c r="K115" s="7">
        <f t="shared" ref="K115" si="22">K114*100/78</f>
        <v>0</v>
      </c>
      <c r="L115" s="7">
        <f t="shared" ref="L115" si="23">L114*100/78</f>
        <v>0</v>
      </c>
      <c r="M115" s="29"/>
      <c r="N115" s="29"/>
    </row>
    <row r="116" spans="1:14" ht="31.5" x14ac:dyDescent="0.25">
      <c r="A116" s="5" t="s">
        <v>14</v>
      </c>
      <c r="B116" s="6" t="str">
        <f>IF(B115&gt;74,"ВБ",IF(49&gt;B115,"НБ","Б"))</f>
        <v>НБ</v>
      </c>
      <c r="C116" s="6" t="str">
        <f t="shared" ref="C116:L116" si="24">IF(C115&gt;74,"ВБ",IF(49&gt;C115,"НБ","Б"))</f>
        <v>НБ</v>
      </c>
      <c r="D116" s="6" t="str">
        <f t="shared" si="24"/>
        <v>НБ</v>
      </c>
      <c r="E116" s="6" t="str">
        <f t="shared" si="24"/>
        <v>НБ</v>
      </c>
      <c r="F116" s="6" t="str">
        <f t="shared" si="24"/>
        <v>НБ</v>
      </c>
      <c r="G116" s="6" t="str">
        <f t="shared" si="24"/>
        <v>НБ</v>
      </c>
      <c r="H116" s="6" t="str">
        <f t="shared" si="24"/>
        <v>НБ</v>
      </c>
      <c r="I116" s="6" t="str">
        <f t="shared" si="24"/>
        <v>НБ</v>
      </c>
      <c r="J116" s="6" t="str">
        <f t="shared" si="24"/>
        <v>НБ</v>
      </c>
      <c r="K116" s="6" t="str">
        <f t="shared" si="24"/>
        <v>НБ</v>
      </c>
      <c r="L116" s="6" t="str">
        <f t="shared" si="24"/>
        <v>НБ</v>
      </c>
      <c r="M116" s="30"/>
      <c r="N116" s="30"/>
    </row>
  </sheetData>
  <mergeCells count="8">
    <mergeCell ref="O15:S15"/>
    <mergeCell ref="O18:O19"/>
    <mergeCell ref="A2:N2"/>
    <mergeCell ref="F9:G9"/>
    <mergeCell ref="B9:D9"/>
    <mergeCell ref="A5:G5"/>
    <mergeCell ref="A6:J6"/>
    <mergeCell ref="A7:E7"/>
  </mergeCells>
  <pageMargins left="0.7" right="0.7" top="0.75" bottom="0.75" header="0.3" footer="0.3"/>
  <pageSetup paperSize="9" scale="10" fitToWidth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</vt:vector>
  </HeadingPairs>
  <TitlesOfParts>
    <vt:vector size="2" baseType="lpstr">
      <vt:lpstr>Лист1</vt:lpstr>
      <vt:lpstr>Диаграмма1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dcterms:created xsi:type="dcterms:W3CDTF">2018-05-22T18:17:20Z</dcterms:created>
  <dcterms:modified xsi:type="dcterms:W3CDTF">2020-02-11T11:30:54Z</dcterms:modified>
</cp:coreProperties>
</file>