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МО 11.02.2020\ТЕХНОЛОГИЯ 5-7_КИМ Мониторинг_Черепанова\мониторинговые таблицы\"/>
    </mc:Choice>
  </mc:AlternateContent>
  <bookViews>
    <workbookView xWindow="480" yWindow="105" windowWidth="20730" windowHeight="9975" tabRatio="943"/>
  </bookViews>
  <sheets>
    <sheet name="КЛАСС" sheetId="1" r:id="rId1"/>
    <sheet name="Диаграмма1" sheetId="10" r:id="rId2"/>
  </sheets>
  <calcPr calcId="152511"/>
</workbook>
</file>

<file path=xl/calcChain.xml><?xml version="1.0" encoding="utf-8"?>
<calcChain xmlns="http://schemas.openxmlformats.org/spreadsheetml/2006/main">
  <c r="C53" i="1" l="1"/>
  <c r="D53" i="1"/>
  <c r="E53" i="1"/>
  <c r="F53" i="1"/>
  <c r="G53" i="1"/>
  <c r="H53" i="1"/>
  <c r="I53" i="1"/>
  <c r="B53" i="1"/>
  <c r="C118" i="1" l="1"/>
  <c r="B118" i="1"/>
  <c r="B119" i="1" s="1"/>
  <c r="B120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K98" i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L118" i="1"/>
  <c r="L119" i="1" s="1"/>
  <c r="L120" i="1" s="1"/>
  <c r="I118" i="1"/>
  <c r="I119" i="1" s="1"/>
  <c r="H118" i="1"/>
  <c r="G118" i="1"/>
  <c r="F118" i="1"/>
  <c r="E118" i="1"/>
  <c r="D118" i="1"/>
  <c r="G119" i="1" l="1"/>
  <c r="G120" i="1" s="1"/>
  <c r="E119" i="1"/>
  <c r="E120" i="1" s="1"/>
  <c r="C119" i="1"/>
  <c r="C120" i="1" s="1"/>
  <c r="I120" i="1"/>
  <c r="H119" i="1"/>
  <c r="H120" i="1" s="1"/>
  <c r="F119" i="1"/>
  <c r="F120" i="1" s="1"/>
  <c r="D119" i="1"/>
  <c r="D120" i="1" s="1"/>
  <c r="C73" i="1"/>
  <c r="C74" i="1" s="1"/>
  <c r="C75" i="1" s="1"/>
  <c r="D73" i="1"/>
  <c r="D74" i="1" s="1"/>
  <c r="D75" i="1" s="1"/>
  <c r="E73" i="1"/>
  <c r="E74" i="1" s="1"/>
  <c r="E75" i="1" s="1"/>
  <c r="F73" i="1"/>
  <c r="F74" i="1" s="1"/>
  <c r="F75" i="1" s="1"/>
  <c r="G73" i="1"/>
  <c r="G74" i="1" s="1"/>
  <c r="G75" i="1" s="1"/>
  <c r="H73" i="1"/>
  <c r="H74" i="1" s="1"/>
  <c r="H75" i="1" s="1"/>
  <c r="I73" i="1"/>
  <c r="I74" i="1" s="1"/>
  <c r="I75" i="1" s="1"/>
  <c r="B73" i="1"/>
  <c r="B74" i="1" s="1"/>
  <c r="B75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L73" i="1"/>
  <c r="L74" i="1" s="1"/>
  <c r="L75" i="1" s="1"/>
  <c r="C32" i="1" l="1"/>
  <c r="D32" i="1"/>
  <c r="D33" i="1" s="1"/>
  <c r="D34" i="1" s="1"/>
  <c r="E32" i="1"/>
  <c r="E33" i="1" s="1"/>
  <c r="E34" i="1" s="1"/>
  <c r="F32" i="1"/>
  <c r="F33" i="1" s="1"/>
  <c r="F34" i="1" s="1"/>
  <c r="G32" i="1"/>
  <c r="G33" i="1" s="1"/>
  <c r="G34" i="1" s="1"/>
  <c r="H32" i="1"/>
  <c r="H33" i="1" s="1"/>
  <c r="H34" i="1" s="1"/>
  <c r="I32" i="1"/>
  <c r="B32" i="1"/>
  <c r="B33" i="1" s="1"/>
  <c r="C33" i="1"/>
  <c r="I33" i="1"/>
  <c r="I34" i="1"/>
  <c r="J29" i="1"/>
  <c r="K29" i="1" s="1"/>
  <c r="J30" i="1"/>
  <c r="K30" i="1" s="1"/>
  <c r="J31" i="1"/>
  <c r="K31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40" i="1"/>
  <c r="K40" i="1" s="1"/>
  <c r="B34" i="1" l="1"/>
  <c r="C34" i="1"/>
  <c r="J42" i="1"/>
  <c r="K42" i="1" s="1"/>
  <c r="J43" i="1"/>
  <c r="K43" i="1" s="1"/>
  <c r="J44" i="1"/>
  <c r="K44" i="1" s="1"/>
  <c r="J47" i="1"/>
  <c r="K47" i="1" s="1"/>
  <c r="J38" i="1"/>
  <c r="K38" i="1" s="1"/>
  <c r="J39" i="1"/>
  <c r="K39" i="1" s="1"/>
  <c r="J50" i="1"/>
  <c r="K50" i="1" s="1"/>
  <c r="J45" i="1"/>
  <c r="K45" i="1" s="1"/>
  <c r="J46" i="1"/>
  <c r="K46" i="1" s="1"/>
  <c r="J48" i="1"/>
  <c r="K48" i="1" s="1"/>
  <c r="J49" i="1"/>
  <c r="K49" i="1" s="1"/>
  <c r="J41" i="1"/>
  <c r="K41" i="1" s="1"/>
  <c r="J51" i="1"/>
  <c r="K51" i="1" s="1"/>
  <c r="J52" i="1"/>
  <c r="K52" i="1" s="1"/>
  <c r="B54" i="1"/>
  <c r="N49" i="1" l="1"/>
  <c r="N50" i="1"/>
  <c r="O38" i="1"/>
  <c r="K54" i="1"/>
  <c r="B55" i="1"/>
  <c r="O45" i="1"/>
  <c r="H54" i="1"/>
  <c r="H55" i="1" s="1"/>
  <c r="D54" i="1"/>
  <c r="D55" i="1" s="1"/>
  <c r="I54" i="1"/>
  <c r="I55" i="1" s="1"/>
  <c r="G54" i="1"/>
  <c r="G55" i="1" s="1"/>
  <c r="E54" i="1"/>
  <c r="E55" i="1" s="1"/>
  <c r="F54" i="1"/>
  <c r="F55" i="1" s="1"/>
  <c r="C54" i="1"/>
  <c r="C55" i="1" s="1"/>
  <c r="N54" i="1" l="1"/>
  <c r="J54" i="1"/>
</calcChain>
</file>

<file path=xl/sharedStrings.xml><?xml version="1.0" encoding="utf-8"?>
<sst xmlns="http://schemas.openxmlformats.org/spreadsheetml/2006/main" count="160" uniqueCount="141">
  <si>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</si>
  <si>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</si>
  <si>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</si>
  <si>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</si>
  <si>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УРОВНИ:</t>
  </si>
  <si>
    <r>
      <rPr>
        <b/>
        <sz val="12"/>
        <color theme="1"/>
        <rFont val="Times New Roman"/>
        <family val="1"/>
        <charset val="204"/>
      </rPr>
      <t>НБ</t>
    </r>
    <r>
      <rPr>
        <sz val="12"/>
        <color theme="1"/>
        <rFont val="Times New Roman"/>
        <family val="1"/>
        <charset val="204"/>
      </rPr>
      <t xml:space="preserve"> - ниже базового</t>
    </r>
  </si>
  <si>
    <t>0-49</t>
  </si>
  <si>
    <r>
      <rPr>
        <b/>
        <sz val="12"/>
        <color theme="1"/>
        <rFont val="Times New Roman"/>
        <family val="1"/>
        <charset val="204"/>
      </rPr>
      <t>Б</t>
    </r>
    <r>
      <rPr>
        <sz val="12"/>
        <color theme="1"/>
        <rFont val="Times New Roman"/>
        <family val="1"/>
        <charset val="204"/>
      </rPr>
      <t xml:space="preserve"> - базовый </t>
    </r>
  </si>
  <si>
    <t>50-79</t>
  </si>
  <si>
    <r>
      <rPr>
        <b/>
        <sz val="11"/>
        <color theme="1"/>
        <rFont val="Times New Roman"/>
        <family val="1"/>
        <charset val="204"/>
      </rPr>
      <t>ВБ</t>
    </r>
    <r>
      <rPr>
        <sz val="11"/>
        <color theme="1"/>
        <rFont val="Times New Roman"/>
        <family val="1"/>
        <charset val="204"/>
      </rPr>
      <t xml:space="preserve"> - выше базового</t>
    </r>
  </si>
  <si>
    <t>Перечень умений, характеризующих достижение планируемых результатов освоения основной образовательной программы/ФИ ученика</t>
  </si>
  <si>
    <t>ИТОГО:</t>
  </si>
  <si>
    <t>% ДОСТИЖЕНИЯ ПО КЛАССУ</t>
  </si>
  <si>
    <t>УРОВЕНЬ:</t>
  </si>
  <si>
    <t>ИТОГО</t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</si>
  <si>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называет и характеризует актуальные технологии возведения зданий и сооружений, профессии в области строительства, характеризует строительную отрасль региона проживания;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</si>
  <si>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описывает жизненный цикл технологии, приводя примеры;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</si>
  <si>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оперирует понятием «технологическая система» при описании средств удовлетворения потребностей человека;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</si>
  <si>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морфологический и функциональный анализ технологической системы;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</si>
  <si>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анализ технологической системы – надсистемы – подсистемы в процессе проектирования продукта;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</si>
  <si>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читает элементарные чертежи и эскизы;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</si>
  <si>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выполняет эскизы механизмов, интерьера;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</si>
  <si>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освоил техники обработки материалов (по выбору обучающегося в соответствии с содержанием проектной деятельности) 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</si>
  <si>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применяет простые механизмы для решения поставленных задач по модернизации / проектированию технологических систем;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</si>
  <si>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строит модель механизма, состоящего из нескольких простых механизмов по кинематической схеме;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</si>
  <si>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исследования способов жизнеобеспечения и состояния жилых зданий микрорайона / поселения;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</si>
  <si>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решения задач на взаимодействие со службами ЖКХ;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</si>
  <si>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опыт мониторинга развития технологий произвольно избранной отрасли, удовлетворяющих произвольно избранную группу потребностей на основе работы с информационными источниками различных видов;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</si>
  <si>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модификации механизмов (на основе технической документации) для получения заданных свойств (решение задачи);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</si>
  <si>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планирования (разработки) получения материального продукта в соответствии с собственными задачами (включая моделирование и разработку документации) или на основе самостоятельно проведенных исследований потребительских интересов.</t>
    </r>
  </si>
  <si>
    <t>УРОВЕНЬ ДОСТИЖЕНИЯ ПЛАНИРУЕМЫХ РЕЗУЛЬТАТОВ:</t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</si>
  <si>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характеризует рекламу как средство формирования потребностей;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</si>
  <si>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характеризует виды ресурсов, объясняет место ресурсов в проектировании и реализации технологического процесса;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</si>
  <si>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называет предприятия региона проживания, работающие на основе современных производственных технологий, приводит примеры функций работников этих предприятий;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</si>
  <si>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разъясняет содержание понятий «технология», «технологический процесс», «потребность», «конструкция», «механизм», «проект» и адекватно пользуется этими понятиями;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</si>
  <si>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объясняет основания развития технологий, опираясь на произвольно избранную группу потребностей, которые удовлетворяют эти технологии;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</si>
  <si>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приводит произвольные примеры производственных технологий и технологий в сфере быта;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</si>
  <si>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объясняет, приводя примеры, принципиальную технологическую схему, в том числе характеризуя негативные эффекты;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</si>
  <si>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составляет техническое задание, памятку, инструкцию, технологическую карту;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</si>
  <si>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сборку моделей с помощью образовательного конструктора по инструкции;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</si>
  <si>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выбор товара в модельной ситуации;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</si>
  <si>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 осуществляет сохранение информации в формах описания, схемы, эскиза, фотографии;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</si>
  <si>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конструирует модель по заданному прототипу;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</si>
  <si>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корректное применение / хранение произвольно заданного продукта на основе информации производителя (инструкции, памятки, этикетки);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</si>
  <si>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изучения потребностей ближайшего социального окружения на основе самостоятельно разработанной программы;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</si>
  <si>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проведения испытания, анализа, модернизации модели;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</si>
  <si>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разработки оригинальных конструкций в заданной ситуации: нахождение вариантов, отбор решений, проектирование и конструирование, испытания, анализ, способы модернизации, альтернативные решения;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</si>
  <si>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изготовления информационного продукта по заданному алгоритму;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</si>
  <si>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изготовления материального продукта на основе технологической документации с применением элементарных (не требующих регулирования) рабочих инструментов;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</si>
  <si>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разработки или оптимизации и введение технологии на примере организации действий и взаимодействия в быту.</t>
    </r>
  </si>
  <si>
    <t>Ильина Мария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</si>
  <si>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обработки материалов, технологии получения материалов с заданными свойствами;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</si>
  <si>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современную индустрию питания, в том числе в регионе проживания, и перспективы ее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</si>
  <si>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транспорта;,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</si>
  <si>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характеристики современного рынка труда, описывает цикл жизни профессии, характеризует новые и умирающие профессии, в том числе на предприятиях региона проживания,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</si>
  <si>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ситуацию на региональном рынке труда, называет тенденции её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</si>
  <si>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перечисляет и характеризует виды технической и технологической документации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</si>
  <si>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произвольно заданный материал в соответствии с задачей деятельности, называя его свойства (внешний вид, механические, электрические, термические, возможность обработки), экономические характеристики, экологичность (с использованием произвольно избранных источников информации),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</si>
  <si>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объясняет специфику социальных технологий, пользуясь произвольно избранными примерами, характеризует тенденции развития социальных технологий в 21 веке, характеризует профессии, связанные с реализацией социальных технологий,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</si>
  <si>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функции модели и принципы моделирования,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</si>
  <si>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создаёт модель, адекватную практической задаче,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</si>
  <si>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отбирает материал в соответствии с техническим решением или по заданным критериям,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</si>
  <si>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составляет рацион питания, адекватный ситуации,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</si>
  <si>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планирует продвижение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</si>
  <si>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регламентирует заданный процесс в заданной форме,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</si>
  <si>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проводит оценку и испытание полученного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</si>
  <si>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описывает технологическое решение с помощью текста, рисунков, графического изображения,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</si>
  <si>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лабораторного исследования продуктов питания,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</si>
  <si>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организационного проекта и решения логистических задач,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</si>
  <si>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компьютерного моделирования / проведения виртуального эксперимента по избранной обучающимся характеристике транспортного средства,</t>
    </r>
  </si>
  <si>
    <t xml:space="preserve">получил и проанализировал опыт выявления проблем транспортной логистики населённого пункта / трассы на основе самостоятельно спланированного наблюдения, 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</si>
  <si>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моделирования транспортных потоков,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</si>
  <si>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анализа объявлений, предлагающих работу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</si>
  <si>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 получил и проанализировал опыт проектирования и изготовления материального продукта на основе технологической документации с применением элементарных (не требующих регулирования) и сложных (требующих регулирования / настройки) рабочих инструментов / технологического оборудования,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</si>
  <si>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создания информационного продукта и его встраивания в заданную оболочку,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</si>
  <si>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(комбинирование, изменение параметров и требований к ресурсам) технологии получения материального и информационного продукта с заданными свойствами.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</si>
  <si>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называет и характеризует актуальные и перспективные медицинские технологии, 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</si>
  <si>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технологии в области электроники, тенденции их развития и новые продукты на их основе,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</si>
  <si>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социальное значение групп профессий, востребованных на региональном рынке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</si>
  <si>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оценивает условия использования технологии в том числе с позиций экологической защищённости,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</si>
  <si>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прогнозирует по известной технологии выходы (характеристики продукта) в зависимости от изменения входов / параметров / ресурсов, проверяет прогнозы опытно-экспериментальным путём, в том числе самостоятельно планируя такого рода эксперименты,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</si>
  <si>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анализирует возможные технологические решения, определяет их достоинства и недостатки в контексте заданной ситуации,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</si>
  <si>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в зависимости от ситуации оптимизирует базовые технологии (затратность – качество), проводит анализ альтернативных ресурсов, соединяет в единый план несколько технологий без их видоизменения для получения сложносоставного материального или информационного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</si>
  <si>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результаты и последствия своих решений, связанных с выбором и реализацией собственной образовательной траектории,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</si>
  <si>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свои возможности и предпочтения, связанные с освоением определённого уровня образовательных программ и реализацией тех или иных видов деятельности,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</si>
  <si>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наблюдения (изучения), ознакомления с современными производствами в сферах медицины, производства и обработки материалов, машиностроения, производства продуктов питания, сервиса, информационной сфере и деятельностью занятых в них работников,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</si>
  <si>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поиска, извлечения, структурирования и обработки информации о перспективах развития современных производств в регионе проживания, а также информации об актуальном состоянии и перспективах развития регионального рынка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</si>
  <si>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предпрофессиональных проб,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</si>
  <si>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и / или реализации специализированного проекта.</t>
    </r>
  </si>
  <si>
    <t>6 класс</t>
  </si>
  <si>
    <t>5 класс</t>
  </si>
  <si>
    <t>80-100</t>
  </si>
  <si>
    <t xml:space="preserve">7 класс </t>
  </si>
  <si>
    <t>8 класс</t>
  </si>
  <si>
    <t>тест</t>
  </si>
  <si>
    <t>ТЕСТ ПО РЕСУРСАМ</t>
  </si>
  <si>
    <t>фронтальный опрос тест</t>
  </si>
  <si>
    <t>ТЕСТ ПО ПОНЯТИЯМ</t>
  </si>
  <si>
    <t>Итоговой работой школьников по данной теме является описание полного жизненного цикла выбранной системы. Общее название докладов «Технологии, ушедшие в историю». Выполняя работу школьникам необходимо продемонстрировать владение навыками работы с информацией: поиск и выбор источников, при необходимости перевод их в цифровой формат, окончательное оформление итогового документа в виде, удобном для представления.</t>
  </si>
  <si>
    <t>составить схему приготовления омлета</t>
  </si>
  <si>
    <t>техника безопасности в кабинете технологии</t>
  </si>
  <si>
    <t>работа с конструктором</t>
  </si>
  <si>
    <t>работа с упаковкой этикеткой</t>
  </si>
  <si>
    <t>работа на компьютере</t>
  </si>
  <si>
    <t>изготовление подставки под карандаши</t>
  </si>
  <si>
    <t>опыт моделирования фартука из бумаги.</t>
  </si>
  <si>
    <t>моделирование фартука</t>
  </si>
  <si>
    <t>сообщение на тему: Инструменты и приспособления по алгритму составить текст сообщения (История дата автор эволюция и применение)</t>
  </si>
  <si>
    <t>Пошив фартука</t>
  </si>
  <si>
    <t>Ролевая игра "Моя семья". Распределение ролей и ответственности. Составление плана обязанности каждого члена семьи. Планирование бюджета.</t>
  </si>
  <si>
    <t>перечислить технологии возведения Зданий и сооружения</t>
  </si>
  <si>
    <t>наблюдение тест, приведи пример, технологической системы в быту</t>
  </si>
  <si>
    <t>на  примере зонтика</t>
  </si>
  <si>
    <t>описание технологгической системы при пошиве изделия</t>
  </si>
  <si>
    <t>конструирование</t>
  </si>
  <si>
    <t>эскиз комнаты</t>
  </si>
  <si>
    <t>проект</t>
  </si>
  <si>
    <t>мозговой штурм</t>
  </si>
  <si>
    <t>детский конструктор</t>
  </si>
  <si>
    <t>на примере своего села</t>
  </si>
  <si>
    <t>на примере производства на селе</t>
  </si>
  <si>
    <t>моделирование юбки по заданому эскизу</t>
  </si>
  <si>
    <t>составить анкету на изучение потребностей членов семьи</t>
  </si>
  <si>
    <t>составление технологической карты по планированию и изготовлению юбки, кулинарных блюд</t>
  </si>
  <si>
    <r>
      <t>·</t>
    </r>
    <r>
      <rPr>
        <sz val="12"/>
        <color theme="1"/>
        <rFont val="Times New Roman"/>
        <family val="1"/>
        <charset val="204"/>
      </rPr>
      <t>     называет и характеризует актуальные и перспективные технологии в области энергетики, характеризует профессии в сфере энергетики, энергетику региона проживания;</t>
    </r>
  </si>
  <si>
    <r>
      <t>·</t>
    </r>
    <r>
      <rPr>
        <sz val="12"/>
        <color theme="1"/>
        <rFont val="Times New Roman"/>
        <family val="1"/>
        <charset val="204"/>
      </rPr>
      <t>     называет и характеризует актуальные и перспективные информационные технологии, характеризует профессии в сфере информационных технологий;</t>
    </r>
  </si>
  <si>
    <r>
      <t>·</t>
    </r>
    <r>
      <rPr>
        <sz val="12"/>
        <color theme="1"/>
        <rFont val="Times New Roman"/>
        <family val="1"/>
        <charset val="204"/>
      </rPr>
      <t>     характеризует автоматизацию производства на примере региона проживания, профессии, обслуживающие автоматизированные производства, приводит произвольные примеры автоматизации в деятельности представителей различных профессий;</t>
    </r>
  </si>
  <si>
    <r>
      <t>·</t>
    </r>
    <r>
      <rPr>
        <sz val="12"/>
        <color theme="1"/>
        <rFont val="Times New Roman"/>
        <family val="1"/>
        <charset val="204"/>
      </rPr>
      <t>     перечисляет, характеризует и распознает устройства для накопления энергии, для передачи энергии;</t>
    </r>
  </si>
  <si>
    <r>
      <t>·</t>
    </r>
    <r>
      <rPr>
        <sz val="12"/>
        <color theme="1"/>
        <rFont val="Times New Roman"/>
        <family val="1"/>
        <charset val="204"/>
      </rPr>
      <t>     объясняет понятие «машина», характеризует технологические системы, преобразующие энергию в вид, необходимый потребителю;</t>
    </r>
  </si>
  <si>
    <r>
      <t>·</t>
    </r>
    <r>
      <rPr>
        <sz val="12"/>
        <color theme="1"/>
        <rFont val="Times New Roman"/>
        <family val="1"/>
        <charset val="204"/>
      </rPr>
      <t>     объясняет сущность управления в технологических системах, характеризует автоматические и саморегулируемые системы;</t>
    </r>
  </si>
  <si>
    <r>
      <t>·</t>
    </r>
    <r>
      <rPr>
        <sz val="12"/>
        <color theme="1"/>
        <rFont val="Times New Roman"/>
        <family val="1"/>
        <charset val="204"/>
      </rPr>
      <t>     осуществляет сборку электрических цепей по электрической схеме, проводит анализ неполадок электрической цепи;</t>
    </r>
  </si>
  <si>
    <r>
      <t>·</t>
    </r>
    <r>
      <rPr>
        <sz val="12"/>
        <color theme="1"/>
        <rFont val="Times New Roman"/>
        <family val="1"/>
        <charset val="204"/>
      </rPr>
      <t>     осуществляет модификацию заданной электрической цепи в соответствии с поставленной задачей, конструирование электрических цепей в соответствии с поставленной задачей;</t>
    </r>
  </si>
  <si>
    <r>
      <t>·</t>
    </r>
    <r>
      <rPr>
        <sz val="12"/>
        <color theme="1"/>
        <rFont val="Times New Roman"/>
        <family val="1"/>
        <charset val="204"/>
      </rPr>
      <t>     выполняет базовые операции редактора компьютерного трехмерного проектирования (на выбор образовательной организации);</t>
    </r>
  </si>
  <si>
    <r>
      <t>·</t>
    </r>
    <r>
      <rPr>
        <sz val="12"/>
        <color theme="1"/>
        <rFont val="Times New Roman"/>
        <family val="1"/>
        <charset val="204"/>
      </rPr>
      <t>     конструирует простые системы с обратной связью на основе технических конструкторов;</t>
    </r>
  </si>
  <si>
    <r>
      <t>·</t>
    </r>
    <r>
      <rPr>
        <sz val="12"/>
        <color theme="1"/>
        <rFont val="Times New Roman"/>
        <family val="1"/>
        <charset val="204"/>
      </rPr>
      <t>     следует технологии, в том числе, в процессе изготовления субъективно нового продукта;</t>
    </r>
  </si>
  <si>
    <r>
      <t>·</t>
    </r>
    <r>
      <rPr>
        <sz val="12"/>
        <color theme="1"/>
        <rFont val="Times New Roman"/>
        <family val="1"/>
        <charset val="204"/>
      </rPr>
      <t>     получил и проанализировал опыт разработки проекта освещения выбранного помещения, включая отбор конкретных приборов, составление схемы электропроводки;</t>
    </r>
  </si>
  <si>
    <r>
      <t>·</t>
    </r>
    <r>
      <rPr>
        <sz val="12"/>
        <color theme="1"/>
        <rFont val="Times New Roman"/>
        <family val="1"/>
        <charset val="204"/>
      </rPr>
      <t>     получил и проанализировал опыт разработки и создания изделия средствами учебного станка, управляемого программой компьютерного трехмерного проектирования;</t>
    </r>
  </si>
  <si>
    <r>
      <t>·</t>
    </r>
    <r>
      <rPr>
        <sz val="12"/>
        <color theme="1"/>
        <rFont val="Times New Roman"/>
        <family val="1"/>
        <charset val="204"/>
      </rPr>
      <t>     получил и проанализировал опыт оптимизации заданного способа (технологии) получения материального продукта (на основании собственной практики использования этого способа).</t>
    </r>
  </si>
  <si>
    <t>УРОВЕНЬ ДОСТИЖЕНИЯ ПЛАНИРУЕМЫХ РЕЗУЛЬТАТОВ 2018:</t>
  </si>
  <si>
    <t>УРОВЕНЬ ДОСТИЖЕНИЯ ПЛАНИРУЕМЫХ РЕЗУЛЬТАТОВ 2019:</t>
  </si>
  <si>
    <t xml:space="preserve">ДИАГНОСТИЧЕСКАЯ КАРТА ОЦЕНКИ ПРЕДМЕТНЫХ РЕЗУЛЬТАТОВ ПО ТЕХНОЛОГИИ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</si>
</sst>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Symbol"/>
      <family val="1"/>
      <charset val="2"/>
    </font>
    <font>
      <b/>
      <sz val="20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1" fontId="0" fillId="0" borderId="0" xfId="0" applyNumberFormat="1"/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horizontal="right"/>
    </xf>
    <xf numFmtId="0" fontId="5" fillId="3" borderId="1" xfId="0" applyFont="1" applyFill="1" applyBorder="1"/>
    <xf numFmtId="0" fontId="0" fillId="3" borderId="1" xfId="0" applyFill="1" applyBorder="1"/>
    <xf numFmtId="0" fontId="1" fillId="3" borderId="1" xfId="0" applyFont="1" applyFill="1" applyBorder="1"/>
    <xf numFmtId="0" fontId="5" fillId="4" borderId="1" xfId="0" applyFont="1" applyFill="1" applyBorder="1"/>
    <xf numFmtId="0" fontId="0" fillId="4" borderId="2" xfId="0" applyFill="1" applyBorder="1"/>
    <xf numFmtId="0" fontId="1" fillId="4" borderId="1" xfId="0" applyFont="1" applyFill="1" applyBorder="1"/>
    <xf numFmtId="0" fontId="6" fillId="0" borderId="0" xfId="0" applyFont="1"/>
    <xf numFmtId="0" fontId="5" fillId="0" borderId="1" xfId="0" applyFont="1" applyBorder="1" applyAlignment="1">
      <alignment horizontal="left" textRotation="90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6" borderId="1" xfId="0" applyFill="1" applyBorder="1"/>
    <xf numFmtId="0" fontId="0" fillId="0" borderId="0" xfId="0" applyBorder="1"/>
    <xf numFmtId="0" fontId="2" fillId="6" borderId="0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3" fillId="0" borderId="0" xfId="0" applyFont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5" fillId="0" borderId="1" xfId="0" applyFont="1" applyBorder="1" applyAlignment="1">
      <alignment horizontal="left" textRotation="255" wrapText="1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textRotation="90"/>
    </xf>
    <xf numFmtId="0" fontId="3" fillId="0" borderId="1" xfId="0" applyFont="1" applyFill="1" applyBorder="1" applyAlignment="1">
      <alignment horizontal="left" textRotation="90" wrapText="1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2" fontId="2" fillId="2" borderId="3" xfId="0" applyNumberFormat="1" applyFont="1" applyFill="1" applyBorder="1" applyAlignment="1">
      <alignment horizontal="center" vertical="top"/>
    </xf>
    <xf numFmtId="0" fontId="0" fillId="2" borderId="3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5" fillId="0" borderId="2" xfId="0" applyFont="1" applyBorder="1" applyAlignment="1">
      <alignment horizontal="left" textRotation="90" wrapText="1"/>
    </xf>
    <xf numFmtId="0" fontId="2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left" textRotation="90"/>
    </xf>
    <xf numFmtId="0" fontId="3" fillId="0" borderId="0" xfId="0" applyFont="1" applyFill="1" applyBorder="1" applyAlignment="1">
      <alignment horizontal="left" textRotation="90" wrapText="1"/>
    </xf>
    <xf numFmtId="0" fontId="2" fillId="0" borderId="0" xfId="0" applyFont="1" applyFill="1" applyBorder="1" applyAlignment="1">
      <alignment horizontal="center" vertical="top"/>
    </xf>
    <xf numFmtId="1" fontId="1" fillId="0" borderId="1" xfId="0" applyNumberFormat="1" applyFont="1" applyFill="1" applyBorder="1"/>
    <xf numFmtId="1" fontId="1" fillId="0" borderId="0" xfId="0" applyNumberFormat="1" applyFont="1" applyFill="1" applyBorder="1"/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vertical="top" wrapText="1"/>
    </xf>
    <xf numFmtId="0" fontId="5" fillId="8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5" fillId="1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0" fillId="6" borderId="0" xfId="0" applyNumberFormat="1" applyFill="1" applyBorder="1"/>
    <xf numFmtId="0" fontId="11" fillId="0" borderId="1" xfId="0" applyFont="1" applyBorder="1" applyAlignment="1">
      <alignment horizontal="justify"/>
    </xf>
    <xf numFmtId="0" fontId="9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КЛАСС!$A$55</c:f>
              <c:strCache>
                <c:ptCount val="1"/>
                <c:pt idx="0">
                  <c:v>УРОВЕНЬ ДОСТИЖЕНИЯ ПЛАНИРУЕМЫХ РЕЗУЛЬТАТОВ 2018:</c:v>
                </c:pt>
              </c:strCache>
            </c:strRef>
          </c:tx>
          <c:invertIfNegative val="0"/>
          <c:cat>
            <c:numRef>
              <c:f>КЛАСС!$B$37:$I$37</c:f>
              <c:numCache>
                <c:formatCode>General</c:formatCode>
                <c:ptCount val="8"/>
              </c:numCache>
            </c:numRef>
          </c:cat>
          <c:val>
            <c:numRef>
              <c:f>КЛАСС!$B$54:$I$54</c:f>
              <c:numCache>
                <c:formatCode>0.00</c:formatCode>
                <c:ptCount val="8"/>
                <c:pt idx="0">
                  <c:v>56.666666666666664</c:v>
                </c:pt>
                <c:pt idx="1">
                  <c:v>66.666666666666671</c:v>
                </c:pt>
                <c:pt idx="2">
                  <c:v>83.333333333333329</c:v>
                </c:pt>
                <c:pt idx="3">
                  <c:v>63.333333333333336</c:v>
                </c:pt>
                <c:pt idx="4">
                  <c:v>66.666666666666671</c:v>
                </c:pt>
                <c:pt idx="5">
                  <c:v>73.333333333333329</c:v>
                </c:pt>
                <c:pt idx="6">
                  <c:v>56.666666666666664</c:v>
                </c:pt>
                <c:pt idx="7">
                  <c:v>70</c:v>
                </c:pt>
              </c:numCache>
            </c:numRef>
          </c:val>
        </c:ser>
        <c:ser>
          <c:idx val="1"/>
          <c:order val="1"/>
          <c:tx>
            <c:strRef>
              <c:f>КЛАСС!$A$75</c:f>
              <c:strCache>
                <c:ptCount val="1"/>
                <c:pt idx="0">
                  <c:v>УРОВЕНЬ ДОСТИЖЕНИЯ ПЛАНИРУЕМЫХ РЕЗУЛЬТАТОВ 2019:</c:v>
                </c:pt>
              </c:strCache>
            </c:strRef>
          </c:tx>
          <c:invertIfNegative val="0"/>
          <c:val>
            <c:numRef>
              <c:f>КЛАСС!$B$74:$I$74</c:f>
              <c:numCache>
                <c:formatCode>0.00</c:formatCode>
                <c:ptCount val="8"/>
                <c:pt idx="0">
                  <c:v>60.714285714285715</c:v>
                </c:pt>
                <c:pt idx="1">
                  <c:v>53.571428571428569</c:v>
                </c:pt>
                <c:pt idx="2">
                  <c:v>64.285714285714292</c:v>
                </c:pt>
                <c:pt idx="3">
                  <c:v>53.571428571428569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53.571428571428569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623680"/>
        <c:axId val="314621720"/>
      </c:barChart>
      <c:catAx>
        <c:axId val="31462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4621720"/>
        <c:crosses val="autoZero"/>
        <c:auto val="1"/>
        <c:lblAlgn val="ctr"/>
        <c:lblOffset val="100"/>
        <c:noMultiLvlLbl val="0"/>
      </c:catAx>
      <c:valAx>
        <c:axId val="31462172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14623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abSelected="1" topLeftCell="A118" zoomScale="85" zoomScaleNormal="85" workbookViewId="0">
      <selection activeCell="B78" sqref="B78:I78"/>
    </sheetView>
  </sheetViews>
  <sheetFormatPr defaultRowHeight="15" x14ac:dyDescent="0.25"/>
  <cols>
    <col min="1" max="1" width="93.42578125" customWidth="1"/>
    <col min="10" max="11" width="9.140625" customWidth="1"/>
    <col min="12" max="12" width="9.140625" hidden="1" customWidth="1"/>
  </cols>
  <sheetData>
    <row r="1" spans="1:17" x14ac:dyDescent="0.25">
      <c r="A1" s="1"/>
      <c r="M1" s="2"/>
    </row>
    <row r="2" spans="1:17" ht="33.75" customHeight="1" x14ac:dyDescent="0.25">
      <c r="A2" s="74" t="s">
        <v>140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M2" s="2"/>
    </row>
    <row r="3" spans="1:17" x14ac:dyDescent="0.25">
      <c r="A3" s="1"/>
      <c r="M3" s="2"/>
    </row>
    <row r="4" spans="1:17" x14ac:dyDescent="0.25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7" ht="15.75" x14ac:dyDescent="0.25">
      <c r="A5" s="4" t="s">
        <v>1</v>
      </c>
    </row>
    <row r="6" spans="1:17" ht="15.75" x14ac:dyDescent="0.25">
      <c r="A6" s="4" t="s">
        <v>2</v>
      </c>
    </row>
    <row r="7" spans="1:17" ht="15.75" x14ac:dyDescent="0.25">
      <c r="A7" s="4" t="s">
        <v>3</v>
      </c>
      <c r="M7" s="2"/>
    </row>
    <row r="8" spans="1:17" ht="15.75" x14ac:dyDescent="0.25">
      <c r="A8" s="4"/>
      <c r="M8" s="2"/>
    </row>
    <row r="9" spans="1:17" ht="15.75" x14ac:dyDescent="0.25">
      <c r="A9" s="5" t="s">
        <v>4</v>
      </c>
      <c r="B9" s="6" t="s">
        <v>5</v>
      </c>
      <c r="C9" s="7"/>
      <c r="D9" s="7"/>
      <c r="E9" s="8" t="s">
        <v>6</v>
      </c>
      <c r="F9" s="9" t="s">
        <v>7</v>
      </c>
      <c r="G9" s="10"/>
      <c r="H9" s="11" t="s">
        <v>8</v>
      </c>
      <c r="I9" s="76" t="s">
        <v>9</v>
      </c>
      <c r="J9" s="77"/>
      <c r="K9" s="77"/>
      <c r="L9" s="78"/>
      <c r="M9" s="57" t="s">
        <v>91</v>
      </c>
    </row>
    <row r="10" spans="1:17" ht="15.75" x14ac:dyDescent="0.25">
      <c r="A10" s="29"/>
      <c r="B10" s="61"/>
      <c r="C10" s="59"/>
      <c r="D10" s="59"/>
      <c r="E10" s="60"/>
      <c r="F10" s="61"/>
      <c r="G10" s="59"/>
      <c r="H10" s="60"/>
      <c r="I10" s="62"/>
      <c r="J10" s="62"/>
      <c r="K10" s="62"/>
      <c r="L10" s="30"/>
      <c r="M10" s="58"/>
    </row>
    <row r="11" spans="1:17" ht="25.5" x14ac:dyDescent="0.35">
      <c r="A11" s="71" t="s">
        <v>90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30"/>
      <c r="M11" s="58"/>
    </row>
    <row r="12" spans="1:17" ht="112.5" x14ac:dyDescent="0.25">
      <c r="A12" s="14" t="s">
        <v>10</v>
      </c>
      <c r="B12" s="13"/>
      <c r="C12" s="13"/>
      <c r="D12" s="13"/>
      <c r="E12" s="13"/>
      <c r="F12" s="13"/>
      <c r="G12" s="13"/>
      <c r="H12" s="13"/>
      <c r="I12" s="13"/>
      <c r="J12" s="19" t="s">
        <v>14</v>
      </c>
      <c r="K12" s="20" t="s">
        <v>12</v>
      </c>
      <c r="L12" s="30"/>
      <c r="M12" t="s">
        <v>94</v>
      </c>
    </row>
    <row r="13" spans="1:17" ht="15.75" x14ac:dyDescent="0.25">
      <c r="A13" s="28" t="s">
        <v>31</v>
      </c>
      <c r="B13" s="15"/>
      <c r="C13" s="15"/>
      <c r="D13" s="15"/>
      <c r="E13" s="21"/>
      <c r="F13" s="21"/>
      <c r="G13" s="21"/>
      <c r="H13" s="21"/>
      <c r="I13" s="21"/>
      <c r="J13" s="18">
        <f t="shared" ref="J13:J31" si="0">SUM(B13:I13)</f>
        <v>0</v>
      </c>
      <c r="K13" s="27">
        <f>J13*100/16</f>
        <v>0</v>
      </c>
      <c r="L13" s="30"/>
      <c r="M13" t="s">
        <v>95</v>
      </c>
    </row>
    <row r="14" spans="1:17" ht="31.5" x14ac:dyDescent="0.25">
      <c r="A14" s="28" t="s">
        <v>32</v>
      </c>
      <c r="B14" s="15"/>
      <c r="C14" s="15"/>
      <c r="D14" s="15"/>
      <c r="E14" s="21"/>
      <c r="F14" s="21"/>
      <c r="G14" s="21"/>
      <c r="H14" s="21"/>
      <c r="I14" s="21"/>
      <c r="J14" s="18">
        <f t="shared" si="0"/>
        <v>0</v>
      </c>
      <c r="K14" s="27">
        <f t="shared" ref="K14:K31" si="1">J14*100/16</f>
        <v>0</v>
      </c>
      <c r="L14" s="30"/>
      <c r="M14" t="s">
        <v>96</v>
      </c>
    </row>
    <row r="15" spans="1:17" ht="47.25" x14ac:dyDescent="0.25">
      <c r="A15" s="28" t="s">
        <v>33</v>
      </c>
      <c r="B15" s="15"/>
      <c r="C15" s="15"/>
      <c r="D15" s="15"/>
      <c r="E15" s="21"/>
      <c r="F15" s="21"/>
      <c r="G15" s="21"/>
      <c r="H15" s="21"/>
      <c r="I15" s="21"/>
      <c r="J15" s="18">
        <f t="shared" si="0"/>
        <v>0</v>
      </c>
      <c r="K15" s="27">
        <f t="shared" si="1"/>
        <v>0</v>
      </c>
      <c r="L15" s="30"/>
      <c r="M15" t="s">
        <v>97</v>
      </c>
    </row>
    <row r="16" spans="1:17" ht="47.25" x14ac:dyDescent="0.25">
      <c r="A16" s="28" t="s">
        <v>34</v>
      </c>
      <c r="B16" s="15"/>
      <c r="C16" s="15"/>
      <c r="D16" s="15"/>
      <c r="E16" s="21"/>
      <c r="F16" s="21"/>
      <c r="G16" s="21"/>
      <c r="H16" s="21"/>
      <c r="I16" s="21"/>
      <c r="J16" s="18">
        <f t="shared" si="0"/>
        <v>0</v>
      </c>
      <c r="K16" s="27">
        <f t="shared" si="1"/>
        <v>0</v>
      </c>
      <c r="L16" s="30"/>
      <c r="M16" s="72" t="s">
        <v>98</v>
      </c>
      <c r="N16" s="73"/>
      <c r="O16" s="73"/>
      <c r="P16" s="73"/>
      <c r="Q16" s="73"/>
    </row>
    <row r="17" spans="1:17" ht="31.5" x14ac:dyDescent="0.25">
      <c r="A17" s="28" t="s">
        <v>35</v>
      </c>
      <c r="B17" s="15"/>
      <c r="C17" s="15"/>
      <c r="D17" s="15"/>
      <c r="E17" s="21"/>
      <c r="F17" s="21"/>
      <c r="G17" s="21"/>
      <c r="H17" s="21"/>
      <c r="I17" s="21"/>
      <c r="J17" s="18">
        <f t="shared" si="0"/>
        <v>0</v>
      </c>
      <c r="K17" s="27">
        <f t="shared" si="1"/>
        <v>0</v>
      </c>
      <c r="L17" s="30"/>
      <c r="M17" s="72"/>
      <c r="N17" s="73"/>
      <c r="O17" s="73"/>
      <c r="P17" s="73"/>
      <c r="Q17" s="73"/>
    </row>
    <row r="18" spans="1:17" ht="31.5" x14ac:dyDescent="0.25">
      <c r="A18" s="28" t="s">
        <v>36</v>
      </c>
      <c r="B18" s="15"/>
      <c r="C18" s="15"/>
      <c r="D18" s="15"/>
      <c r="E18" s="21"/>
      <c r="F18" s="21"/>
      <c r="G18" s="21"/>
      <c r="H18" s="21"/>
      <c r="I18" s="21"/>
      <c r="J18" s="18">
        <f t="shared" si="0"/>
        <v>0</v>
      </c>
      <c r="K18" s="27">
        <f t="shared" si="1"/>
        <v>0</v>
      </c>
      <c r="L18" s="30"/>
    </row>
    <row r="19" spans="1:17" ht="31.5" x14ac:dyDescent="0.25">
      <c r="A19" s="28" t="s">
        <v>37</v>
      </c>
      <c r="B19" s="15"/>
      <c r="C19" s="15"/>
      <c r="D19" s="15"/>
      <c r="E19" s="21"/>
      <c r="F19" s="21"/>
      <c r="G19" s="21"/>
      <c r="H19" s="21"/>
      <c r="I19" s="21"/>
      <c r="J19" s="18">
        <f t="shared" si="0"/>
        <v>0</v>
      </c>
      <c r="K19" s="27">
        <f t="shared" si="1"/>
        <v>0</v>
      </c>
      <c r="L19" s="30"/>
      <c r="M19" t="s">
        <v>99</v>
      </c>
    </row>
    <row r="20" spans="1:17" ht="15.75" x14ac:dyDescent="0.25">
      <c r="A20" s="28" t="s">
        <v>38</v>
      </c>
      <c r="B20" s="15"/>
      <c r="C20" s="15"/>
      <c r="D20" s="15"/>
      <c r="E20" s="21"/>
      <c r="F20" s="21"/>
      <c r="G20" s="21"/>
      <c r="H20" s="21"/>
      <c r="I20" s="21"/>
      <c r="J20" s="18">
        <f t="shared" si="0"/>
        <v>0</v>
      </c>
      <c r="K20" s="27">
        <f t="shared" si="1"/>
        <v>0</v>
      </c>
      <c r="M20" t="s">
        <v>100</v>
      </c>
    </row>
    <row r="21" spans="1:17" ht="15.75" x14ac:dyDescent="0.25">
      <c r="A21" s="28" t="s">
        <v>39</v>
      </c>
      <c r="B21" s="15"/>
      <c r="C21" s="15"/>
      <c r="D21" s="15"/>
      <c r="E21" s="21"/>
      <c r="F21" s="21"/>
      <c r="G21" s="21"/>
      <c r="H21" s="21"/>
      <c r="I21" s="21"/>
      <c r="J21" s="18">
        <f t="shared" si="0"/>
        <v>0</v>
      </c>
      <c r="K21" s="27">
        <f t="shared" si="1"/>
        <v>0</v>
      </c>
      <c r="M21" t="s">
        <v>101</v>
      </c>
    </row>
    <row r="22" spans="1:17" ht="15.75" x14ac:dyDescent="0.25">
      <c r="A22" s="28" t="s">
        <v>40</v>
      </c>
      <c r="B22" s="15"/>
      <c r="C22" s="15"/>
      <c r="D22" s="15"/>
      <c r="E22" s="21"/>
      <c r="F22" s="21"/>
      <c r="G22" s="21"/>
      <c r="H22" s="21"/>
      <c r="I22" s="21"/>
      <c r="J22" s="18">
        <f t="shared" si="0"/>
        <v>0</v>
      </c>
      <c r="K22" s="27">
        <f t="shared" si="1"/>
        <v>0</v>
      </c>
      <c r="M22" t="s">
        <v>102</v>
      </c>
    </row>
    <row r="23" spans="1:17" ht="15.75" x14ac:dyDescent="0.25">
      <c r="A23" s="28" t="s">
        <v>41</v>
      </c>
      <c r="B23" s="15"/>
      <c r="C23" s="15"/>
      <c r="D23" s="15"/>
      <c r="E23" s="21"/>
      <c r="F23" s="21"/>
      <c r="G23" s="21"/>
      <c r="H23" s="21"/>
      <c r="I23" s="21"/>
      <c r="J23" s="18">
        <f t="shared" si="0"/>
        <v>0</v>
      </c>
      <c r="K23" s="27">
        <f t="shared" si="1"/>
        <v>0</v>
      </c>
      <c r="M23" t="s">
        <v>103</v>
      </c>
    </row>
    <row r="24" spans="1:17" ht="15.75" x14ac:dyDescent="0.25">
      <c r="A24" s="28" t="s">
        <v>42</v>
      </c>
      <c r="B24" s="15"/>
      <c r="C24" s="15"/>
      <c r="D24" s="15"/>
      <c r="E24" s="21"/>
      <c r="F24" s="21"/>
      <c r="G24" s="21"/>
      <c r="H24" s="21"/>
      <c r="I24" s="21"/>
      <c r="J24" s="18">
        <f t="shared" si="0"/>
        <v>0</v>
      </c>
      <c r="K24" s="27">
        <f t="shared" si="1"/>
        <v>0</v>
      </c>
      <c r="M24" t="s">
        <v>104</v>
      </c>
    </row>
    <row r="25" spans="1:17" ht="31.5" x14ac:dyDescent="0.25">
      <c r="A25" s="28" t="s">
        <v>43</v>
      </c>
      <c r="B25" s="15"/>
      <c r="C25" s="15"/>
      <c r="D25" s="15"/>
      <c r="E25" s="21"/>
      <c r="F25" s="21"/>
      <c r="G25" s="21"/>
      <c r="H25" s="21"/>
      <c r="I25" s="21"/>
      <c r="J25" s="18">
        <f t="shared" si="0"/>
        <v>0</v>
      </c>
      <c r="K25" s="27">
        <f t="shared" si="1"/>
        <v>0</v>
      </c>
      <c r="M25" t="s">
        <v>102</v>
      </c>
    </row>
    <row r="26" spans="1:17" ht="31.5" x14ac:dyDescent="0.25">
      <c r="A26" s="28" t="s">
        <v>44</v>
      </c>
      <c r="B26" s="15"/>
      <c r="C26" s="15"/>
      <c r="D26" s="15"/>
      <c r="E26" s="21"/>
      <c r="F26" s="21"/>
      <c r="G26" s="21"/>
      <c r="H26" s="21"/>
      <c r="I26" s="21"/>
      <c r="J26" s="18">
        <f t="shared" si="0"/>
        <v>0</v>
      </c>
      <c r="K26" s="27">
        <f t="shared" si="1"/>
        <v>0</v>
      </c>
      <c r="M26" t="s">
        <v>122</v>
      </c>
    </row>
    <row r="27" spans="1:17" ht="31.5" x14ac:dyDescent="0.25">
      <c r="A27" s="28" t="s">
        <v>45</v>
      </c>
      <c r="B27" s="15"/>
      <c r="C27" s="15"/>
      <c r="D27" s="15"/>
      <c r="E27" s="21"/>
      <c r="F27" s="21"/>
      <c r="G27" s="21"/>
      <c r="H27" s="21"/>
      <c r="I27" s="21"/>
      <c r="J27" s="18">
        <f t="shared" si="0"/>
        <v>0</v>
      </c>
      <c r="K27" s="27">
        <f t="shared" si="1"/>
        <v>0</v>
      </c>
      <c r="M27" t="s">
        <v>105</v>
      </c>
    </row>
    <row r="28" spans="1:17" ht="47.25" x14ac:dyDescent="0.25">
      <c r="A28" s="28" t="s">
        <v>46</v>
      </c>
      <c r="B28" s="31"/>
      <c r="C28" s="31"/>
      <c r="D28" s="31"/>
      <c r="E28" s="31"/>
      <c r="F28" s="31"/>
      <c r="G28" s="31"/>
      <c r="H28" s="31"/>
      <c r="I28" s="31"/>
      <c r="J28" s="18">
        <f t="shared" si="0"/>
        <v>0</v>
      </c>
      <c r="K28" s="27">
        <f t="shared" si="1"/>
        <v>0</v>
      </c>
      <c r="M28" t="s">
        <v>106</v>
      </c>
    </row>
    <row r="29" spans="1:17" ht="31.5" x14ac:dyDescent="0.25">
      <c r="A29" s="28" t="s">
        <v>47</v>
      </c>
      <c r="B29" s="15"/>
      <c r="C29" s="15"/>
      <c r="D29" s="15"/>
      <c r="E29" s="21"/>
      <c r="F29" s="21"/>
      <c r="G29" s="21"/>
      <c r="H29" s="21"/>
      <c r="I29" s="21"/>
      <c r="J29" s="18">
        <f t="shared" si="0"/>
        <v>0</v>
      </c>
      <c r="K29" s="27">
        <f t="shared" si="1"/>
        <v>0</v>
      </c>
      <c r="M29" t="s">
        <v>107</v>
      </c>
    </row>
    <row r="30" spans="1:17" ht="47.25" x14ac:dyDescent="0.25">
      <c r="A30" s="28" t="s">
        <v>48</v>
      </c>
      <c r="B30" s="15"/>
      <c r="C30" s="15"/>
      <c r="D30" s="15"/>
      <c r="E30" s="21"/>
      <c r="F30" s="21"/>
      <c r="G30" s="21"/>
      <c r="H30" s="21"/>
      <c r="I30" s="21"/>
      <c r="J30" s="18">
        <f t="shared" si="0"/>
        <v>0</v>
      </c>
      <c r="K30" s="27">
        <f t="shared" si="1"/>
        <v>0</v>
      </c>
      <c r="M30" t="s">
        <v>108</v>
      </c>
    </row>
    <row r="31" spans="1:17" ht="31.5" x14ac:dyDescent="0.25">
      <c r="A31" s="28" t="s">
        <v>49</v>
      </c>
      <c r="B31" s="15"/>
      <c r="C31" s="15"/>
      <c r="D31" s="15"/>
      <c r="E31" s="21"/>
      <c r="F31" s="21"/>
      <c r="G31" s="21"/>
      <c r="H31" s="21"/>
      <c r="I31" s="21"/>
      <c r="J31" s="18">
        <f t="shared" si="0"/>
        <v>0</v>
      </c>
      <c r="K31" s="27">
        <f t="shared" si="1"/>
        <v>0</v>
      </c>
      <c r="M31" t="s">
        <v>109</v>
      </c>
    </row>
    <row r="32" spans="1:17" ht="15.75" x14ac:dyDescent="0.25">
      <c r="A32" s="16" t="s">
        <v>11</v>
      </c>
      <c r="B32" s="25">
        <f>SUM(B13:B31)</f>
        <v>0</v>
      </c>
      <c r="C32" s="25">
        <f t="shared" ref="C32:I32" si="2">SUM(C13:C31)</f>
        <v>0</v>
      </c>
      <c r="D32" s="25">
        <f t="shared" si="2"/>
        <v>0</v>
      </c>
      <c r="E32" s="25">
        <f t="shared" si="2"/>
        <v>0</v>
      </c>
      <c r="F32" s="25">
        <f t="shared" si="2"/>
        <v>0</v>
      </c>
      <c r="G32" s="25">
        <f t="shared" si="2"/>
        <v>0</v>
      </c>
      <c r="H32" s="25">
        <f t="shared" si="2"/>
        <v>0</v>
      </c>
      <c r="I32" s="25">
        <f t="shared" si="2"/>
        <v>0</v>
      </c>
      <c r="M32" s="2"/>
    </row>
    <row r="33" spans="1:15" ht="15.75" x14ac:dyDescent="0.25">
      <c r="A33" s="17" t="s">
        <v>13</v>
      </c>
      <c r="B33" s="26">
        <f t="shared" ref="B33:D33" si="3">B32*100/38</f>
        <v>0</v>
      </c>
      <c r="C33" s="26">
        <f t="shared" si="3"/>
        <v>0</v>
      </c>
      <c r="D33" s="26">
        <f t="shared" si="3"/>
        <v>0</v>
      </c>
      <c r="E33" s="26">
        <f>E32*100/38</f>
        <v>0</v>
      </c>
      <c r="F33" s="26">
        <f t="shared" ref="F33:I33" si="4">F32*100/38</f>
        <v>0</v>
      </c>
      <c r="G33" s="26">
        <f t="shared" si="4"/>
        <v>0</v>
      </c>
      <c r="H33" s="26">
        <f t="shared" si="4"/>
        <v>0</v>
      </c>
      <c r="I33" s="26">
        <f t="shared" si="4"/>
        <v>0</v>
      </c>
      <c r="M33" s="2"/>
    </row>
    <row r="34" spans="1:15" ht="15.75" x14ac:dyDescent="0.25">
      <c r="A34" s="24" t="s">
        <v>30</v>
      </c>
      <c r="B34" s="25" t="str">
        <f>IF(B33&gt;79, "ВБ", IF(49&gt;B33, "НБ", "Б"))</f>
        <v>НБ</v>
      </c>
      <c r="C34" s="25" t="str">
        <f t="shared" ref="C34:I34" si="5">IF(C33&gt;79, "ВБ", IF(49&gt;C33, "НБ", "Б"))</f>
        <v>НБ</v>
      </c>
      <c r="D34" s="25" t="str">
        <f t="shared" si="5"/>
        <v>НБ</v>
      </c>
      <c r="E34" s="25" t="str">
        <f t="shared" si="5"/>
        <v>НБ</v>
      </c>
      <c r="F34" s="25" t="str">
        <f t="shared" si="5"/>
        <v>НБ</v>
      </c>
      <c r="G34" s="25" t="str">
        <f t="shared" si="5"/>
        <v>НБ</v>
      </c>
      <c r="H34" s="25" t="str">
        <f t="shared" si="5"/>
        <v>НБ</v>
      </c>
      <c r="I34" s="25" t="str">
        <f t="shared" si="5"/>
        <v>НБ</v>
      </c>
      <c r="M34" s="2"/>
    </row>
    <row r="35" spans="1:15" ht="18.75" x14ac:dyDescent="0.3">
      <c r="A35" s="1"/>
      <c r="B35" s="12"/>
      <c r="M35" s="2"/>
    </row>
    <row r="36" spans="1:15" ht="25.5" x14ac:dyDescent="0.35">
      <c r="A36" s="71" t="s">
        <v>89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M36" s="2"/>
    </row>
    <row r="37" spans="1:15" ht="117.75" customHeight="1" x14ac:dyDescent="0.25">
      <c r="A37" s="14" t="s">
        <v>10</v>
      </c>
      <c r="B37" s="13"/>
      <c r="C37" s="13"/>
      <c r="D37" s="13"/>
      <c r="E37" s="13"/>
      <c r="F37" s="13"/>
      <c r="G37" s="13"/>
      <c r="H37" s="13"/>
      <c r="I37" s="13"/>
      <c r="J37" s="19" t="s">
        <v>14</v>
      </c>
      <c r="K37" s="20" t="s">
        <v>12</v>
      </c>
    </row>
    <row r="38" spans="1:15" ht="18" customHeight="1" x14ac:dyDescent="0.25">
      <c r="A38" s="64" t="s">
        <v>20</v>
      </c>
      <c r="B38" s="15">
        <v>1</v>
      </c>
      <c r="C38" s="15">
        <v>1</v>
      </c>
      <c r="D38" s="15">
        <v>2</v>
      </c>
      <c r="E38" s="21">
        <v>1</v>
      </c>
      <c r="F38" s="21">
        <v>1</v>
      </c>
      <c r="G38" s="21">
        <v>1</v>
      </c>
      <c r="H38" s="21">
        <v>1</v>
      </c>
      <c r="I38" s="21">
        <v>1</v>
      </c>
      <c r="J38" s="18">
        <f>SUM(B38:I38)</f>
        <v>9</v>
      </c>
      <c r="K38" s="27">
        <f>J38*100/16</f>
        <v>56.25</v>
      </c>
      <c r="M38" t="s">
        <v>114</v>
      </c>
      <c r="O38" s="68">
        <f>AVERAGE(K38:K40)</f>
        <v>68.75</v>
      </c>
    </row>
    <row r="39" spans="1:15" ht="15.75" x14ac:dyDescent="0.25">
      <c r="A39" s="64" t="s">
        <v>21</v>
      </c>
      <c r="B39" s="15">
        <v>2</v>
      </c>
      <c r="C39" s="15">
        <v>2</v>
      </c>
      <c r="D39" s="15">
        <v>2</v>
      </c>
      <c r="E39" s="21">
        <v>2</v>
      </c>
      <c r="F39" s="21">
        <v>2</v>
      </c>
      <c r="G39" s="21">
        <v>2</v>
      </c>
      <c r="H39" s="21">
        <v>2</v>
      </c>
      <c r="I39" s="21">
        <v>2</v>
      </c>
      <c r="J39" s="18">
        <f>SUM(B39:I39)</f>
        <v>16</v>
      </c>
      <c r="K39" s="27">
        <f>J39*100/16</f>
        <v>100</v>
      </c>
      <c r="M39" t="s">
        <v>115</v>
      </c>
    </row>
    <row r="40" spans="1:15" ht="47.25" x14ac:dyDescent="0.25">
      <c r="A40" s="64" t="s">
        <v>15</v>
      </c>
      <c r="B40" s="15">
        <v>0</v>
      </c>
      <c r="C40" s="15">
        <v>1</v>
      </c>
      <c r="D40" s="15">
        <v>2</v>
      </c>
      <c r="E40" s="21">
        <v>1</v>
      </c>
      <c r="F40" s="21">
        <v>1</v>
      </c>
      <c r="G40" s="21">
        <v>1</v>
      </c>
      <c r="H40" s="21">
        <v>1</v>
      </c>
      <c r="I40" s="21">
        <v>1</v>
      </c>
      <c r="J40" s="18">
        <f t="shared" ref="J40:J52" si="6">SUM(B40:I40)</f>
        <v>8</v>
      </c>
      <c r="K40" s="27">
        <f>J40*100/16</f>
        <v>50</v>
      </c>
      <c r="M40" t="s">
        <v>110</v>
      </c>
    </row>
    <row r="41" spans="1:15" ht="47.25" x14ac:dyDescent="0.25">
      <c r="A41" s="65" t="s">
        <v>27</v>
      </c>
      <c r="B41" s="15">
        <v>2</v>
      </c>
      <c r="C41" s="15">
        <v>2</v>
      </c>
      <c r="D41" s="15">
        <v>2</v>
      </c>
      <c r="E41" s="21">
        <v>2</v>
      </c>
      <c r="F41" s="21">
        <v>2</v>
      </c>
      <c r="G41" s="21">
        <v>2</v>
      </c>
      <c r="H41" s="21">
        <v>2</v>
      </c>
      <c r="I41" s="21">
        <v>1</v>
      </c>
      <c r="J41" s="18">
        <f>SUM(B41:I41)</f>
        <v>15</v>
      </c>
      <c r="K41" s="27">
        <f>J41*100/16</f>
        <v>93.75</v>
      </c>
      <c r="M41" t="s">
        <v>120</v>
      </c>
    </row>
    <row r="42" spans="1:15" ht="15.75" x14ac:dyDescent="0.25">
      <c r="A42" s="65" t="s">
        <v>16</v>
      </c>
      <c r="B42" s="15">
        <v>1</v>
      </c>
      <c r="C42" s="15">
        <v>1</v>
      </c>
      <c r="D42" s="15">
        <v>1</v>
      </c>
      <c r="E42" s="21">
        <v>1</v>
      </c>
      <c r="F42" s="21">
        <v>1</v>
      </c>
      <c r="G42" s="21">
        <v>1</v>
      </c>
      <c r="H42" s="21">
        <v>1</v>
      </c>
      <c r="I42" s="21">
        <v>1</v>
      </c>
      <c r="J42" s="18">
        <f t="shared" si="6"/>
        <v>8</v>
      </c>
      <c r="K42" s="27">
        <f t="shared" ref="K42:K52" si="7">J42*100/16</f>
        <v>50</v>
      </c>
      <c r="M42" t="s">
        <v>94</v>
      </c>
    </row>
    <row r="43" spans="1:15" ht="31.5" x14ac:dyDescent="0.25">
      <c r="A43" s="66" t="s">
        <v>17</v>
      </c>
      <c r="B43" s="15">
        <v>1</v>
      </c>
      <c r="C43" s="15">
        <v>0</v>
      </c>
      <c r="D43" s="15">
        <v>2</v>
      </c>
      <c r="E43" s="21">
        <v>0</v>
      </c>
      <c r="F43" s="21">
        <v>1</v>
      </c>
      <c r="G43" s="21">
        <v>1</v>
      </c>
      <c r="H43" s="21">
        <v>1</v>
      </c>
      <c r="I43" s="21">
        <v>1</v>
      </c>
      <c r="J43" s="18">
        <f t="shared" si="6"/>
        <v>7</v>
      </c>
      <c r="K43" s="27">
        <f t="shared" si="7"/>
        <v>43.75</v>
      </c>
      <c r="M43" t="s">
        <v>111</v>
      </c>
    </row>
    <row r="44" spans="1:15" ht="15.75" x14ac:dyDescent="0.25">
      <c r="A44" s="66" t="s">
        <v>18</v>
      </c>
      <c r="B44" s="15">
        <v>1</v>
      </c>
      <c r="C44" s="15">
        <v>0</v>
      </c>
      <c r="D44" s="15">
        <v>1</v>
      </c>
      <c r="E44" s="21">
        <v>0</v>
      </c>
      <c r="F44" s="21">
        <v>0</v>
      </c>
      <c r="G44" s="21">
        <v>1</v>
      </c>
      <c r="H44" s="21">
        <v>0</v>
      </c>
      <c r="I44" s="21">
        <v>1</v>
      </c>
      <c r="J44" s="18">
        <f t="shared" si="6"/>
        <v>4</v>
      </c>
      <c r="K44" s="27">
        <f t="shared" si="7"/>
        <v>25</v>
      </c>
      <c r="M44" t="s">
        <v>112</v>
      </c>
    </row>
    <row r="45" spans="1:15" ht="31.5" x14ac:dyDescent="0.25">
      <c r="A45" s="66" t="s">
        <v>23</v>
      </c>
      <c r="B45" s="15">
        <v>1</v>
      </c>
      <c r="C45" s="15">
        <v>2</v>
      </c>
      <c r="D45" s="15">
        <v>1</v>
      </c>
      <c r="E45" s="21">
        <v>2</v>
      </c>
      <c r="F45" s="21">
        <v>1</v>
      </c>
      <c r="G45" s="21">
        <v>2</v>
      </c>
      <c r="H45" s="21">
        <v>1</v>
      </c>
      <c r="I45" s="21">
        <v>2</v>
      </c>
      <c r="J45" s="18">
        <f>SUM(B45:I45)</f>
        <v>12</v>
      </c>
      <c r="K45" s="27">
        <f>J45*100/16</f>
        <v>75</v>
      </c>
      <c r="M45" t="s">
        <v>117</v>
      </c>
      <c r="O45" s="68">
        <f>AVERAGE(K43:K47)</f>
        <v>48.75</v>
      </c>
    </row>
    <row r="46" spans="1:15" ht="31.5" x14ac:dyDescent="0.25">
      <c r="A46" s="66" t="s">
        <v>24</v>
      </c>
      <c r="B46" s="15">
        <v>1</v>
      </c>
      <c r="C46" s="15">
        <v>1</v>
      </c>
      <c r="D46" s="15">
        <v>1</v>
      </c>
      <c r="E46" s="21">
        <v>1</v>
      </c>
      <c r="F46" s="21">
        <v>1</v>
      </c>
      <c r="G46" s="21">
        <v>1</v>
      </c>
      <c r="H46" s="21">
        <v>1</v>
      </c>
      <c r="I46" s="21">
        <v>1</v>
      </c>
      <c r="J46" s="18">
        <f>SUM(B46:I46)</f>
        <v>8</v>
      </c>
      <c r="K46" s="27">
        <f>J46*100/16</f>
        <v>50</v>
      </c>
      <c r="M46" t="s">
        <v>118</v>
      </c>
    </row>
    <row r="47" spans="1:15" ht="35.25" customHeight="1" x14ac:dyDescent="0.25">
      <c r="A47" s="66" t="s">
        <v>19</v>
      </c>
      <c r="B47" s="15">
        <v>1</v>
      </c>
      <c r="C47" s="15">
        <v>1</v>
      </c>
      <c r="D47" s="15">
        <v>1</v>
      </c>
      <c r="E47" s="21">
        <v>1</v>
      </c>
      <c r="F47" s="21">
        <v>1</v>
      </c>
      <c r="G47" s="21">
        <v>1</v>
      </c>
      <c r="H47" s="21">
        <v>1</v>
      </c>
      <c r="I47" s="21">
        <v>1</v>
      </c>
      <c r="J47" s="18">
        <f t="shared" si="6"/>
        <v>8</v>
      </c>
      <c r="K47" s="27">
        <f t="shared" si="7"/>
        <v>50</v>
      </c>
      <c r="M47" t="s">
        <v>113</v>
      </c>
    </row>
    <row r="48" spans="1:15" ht="31.5" x14ac:dyDescent="0.25">
      <c r="A48" s="64" t="s">
        <v>25</v>
      </c>
      <c r="B48" s="15">
        <v>2</v>
      </c>
      <c r="C48" s="15">
        <v>2</v>
      </c>
      <c r="D48" s="15">
        <v>2</v>
      </c>
      <c r="E48" s="21">
        <v>1</v>
      </c>
      <c r="F48" s="21">
        <v>2</v>
      </c>
      <c r="G48" s="21">
        <v>2</v>
      </c>
      <c r="H48" s="21">
        <v>2</v>
      </c>
      <c r="I48" s="21">
        <v>2</v>
      </c>
      <c r="J48" s="18">
        <f t="shared" si="6"/>
        <v>15</v>
      </c>
      <c r="K48" s="27">
        <f t="shared" si="7"/>
        <v>93.75</v>
      </c>
      <c r="M48" t="s">
        <v>119</v>
      </c>
    </row>
    <row r="49" spans="1:14" ht="15.75" x14ac:dyDescent="0.25">
      <c r="A49" s="64" t="s">
        <v>26</v>
      </c>
      <c r="B49" s="15">
        <v>1</v>
      </c>
      <c r="C49" s="15">
        <v>1</v>
      </c>
      <c r="D49" s="15">
        <v>2</v>
      </c>
      <c r="E49" s="21">
        <v>1</v>
      </c>
      <c r="F49" s="21">
        <v>1</v>
      </c>
      <c r="G49" s="21">
        <v>1</v>
      </c>
      <c r="H49" s="21">
        <v>1</v>
      </c>
      <c r="I49" s="21">
        <v>1</v>
      </c>
      <c r="J49" s="18">
        <f t="shared" si="6"/>
        <v>9</v>
      </c>
      <c r="K49" s="27">
        <f t="shared" si="7"/>
        <v>56.25</v>
      </c>
      <c r="N49" s="68">
        <f>AVERAGE(K48:K49)</f>
        <v>75</v>
      </c>
    </row>
    <row r="50" spans="1:14" ht="31.5" x14ac:dyDescent="0.25">
      <c r="A50" s="67" t="s">
        <v>22</v>
      </c>
      <c r="B50" s="15">
        <v>1</v>
      </c>
      <c r="C50" s="15">
        <v>2</v>
      </c>
      <c r="D50" s="15">
        <v>2</v>
      </c>
      <c r="E50" s="21">
        <v>2</v>
      </c>
      <c r="F50" s="21">
        <v>2</v>
      </c>
      <c r="G50" s="21">
        <v>2</v>
      </c>
      <c r="H50" s="21">
        <v>1</v>
      </c>
      <c r="I50" s="21">
        <v>2</v>
      </c>
      <c r="J50" s="18">
        <f>SUM(B50:I50)</f>
        <v>14</v>
      </c>
      <c r="K50" s="27">
        <f>J50*100/16</f>
        <v>87.5</v>
      </c>
      <c r="M50" t="s">
        <v>116</v>
      </c>
      <c r="N50" s="68">
        <f>AVERAGE(K50:K52)</f>
        <v>87.5</v>
      </c>
    </row>
    <row r="51" spans="1:14" ht="31.5" x14ac:dyDescent="0.25">
      <c r="A51" s="67" t="s">
        <v>28</v>
      </c>
      <c r="B51" s="15">
        <v>1</v>
      </c>
      <c r="C51" s="15">
        <v>2</v>
      </c>
      <c r="D51" s="15">
        <v>2</v>
      </c>
      <c r="E51" s="21">
        <v>2</v>
      </c>
      <c r="F51" s="21">
        <v>2</v>
      </c>
      <c r="G51" s="21">
        <v>2</v>
      </c>
      <c r="H51" s="21">
        <v>1</v>
      </c>
      <c r="I51" s="21">
        <v>2</v>
      </c>
      <c r="J51" s="18">
        <f t="shared" si="6"/>
        <v>14</v>
      </c>
      <c r="K51" s="27">
        <f t="shared" si="7"/>
        <v>87.5</v>
      </c>
      <c r="M51" t="s">
        <v>121</v>
      </c>
    </row>
    <row r="52" spans="1:14" ht="63" x14ac:dyDescent="0.25">
      <c r="A52" s="67" t="s">
        <v>29</v>
      </c>
      <c r="B52" s="15">
        <v>1</v>
      </c>
      <c r="C52" s="15">
        <v>2</v>
      </c>
      <c r="D52" s="15">
        <v>2</v>
      </c>
      <c r="E52" s="21">
        <v>2</v>
      </c>
      <c r="F52" s="21">
        <v>2</v>
      </c>
      <c r="G52" s="21">
        <v>2</v>
      </c>
      <c r="H52" s="21">
        <v>1</v>
      </c>
      <c r="I52" s="21">
        <v>2</v>
      </c>
      <c r="J52" s="18">
        <f t="shared" si="6"/>
        <v>14</v>
      </c>
      <c r="K52" s="27">
        <f t="shared" si="7"/>
        <v>87.5</v>
      </c>
      <c r="M52" t="s">
        <v>123</v>
      </c>
    </row>
    <row r="53" spans="1:14" ht="15.75" x14ac:dyDescent="0.25">
      <c r="A53" s="16" t="s">
        <v>11</v>
      </c>
      <c r="B53" s="25">
        <f>SUM(B38:B52)</f>
        <v>17</v>
      </c>
      <c r="C53" s="25">
        <f t="shared" ref="C53:I53" si="8">SUM(C38:C52)</f>
        <v>20</v>
      </c>
      <c r="D53" s="25">
        <f t="shared" si="8"/>
        <v>25</v>
      </c>
      <c r="E53" s="25">
        <f t="shared" si="8"/>
        <v>19</v>
      </c>
      <c r="F53" s="25">
        <f t="shared" si="8"/>
        <v>20</v>
      </c>
      <c r="G53" s="25">
        <f t="shared" si="8"/>
        <v>22</v>
      </c>
      <c r="H53" s="25">
        <f t="shared" si="8"/>
        <v>17</v>
      </c>
      <c r="I53" s="25">
        <f t="shared" si="8"/>
        <v>21</v>
      </c>
      <c r="J53" s="23"/>
      <c r="K53" s="23"/>
    </row>
    <row r="54" spans="1:14" ht="15.75" x14ac:dyDescent="0.25">
      <c r="A54" s="17" t="s">
        <v>13</v>
      </c>
      <c r="B54" s="26">
        <f>B53*100/30</f>
        <v>56.666666666666664</v>
      </c>
      <c r="C54" s="26">
        <f t="shared" ref="C54:I54" si="9">C53*100/30</f>
        <v>66.666666666666671</v>
      </c>
      <c r="D54" s="26">
        <f t="shared" si="9"/>
        <v>83.333333333333329</v>
      </c>
      <c r="E54" s="26">
        <f t="shared" si="9"/>
        <v>63.333333333333336</v>
      </c>
      <c r="F54" s="26">
        <f t="shared" si="9"/>
        <v>66.666666666666671</v>
      </c>
      <c r="G54" s="26">
        <f t="shared" si="9"/>
        <v>73.333333333333329</v>
      </c>
      <c r="H54" s="26">
        <f t="shared" si="9"/>
        <v>56.666666666666664</v>
      </c>
      <c r="I54" s="26">
        <f t="shared" si="9"/>
        <v>70</v>
      </c>
      <c r="J54" s="69">
        <f>AVERAGE(B54:I54)</f>
        <v>67.083333333333343</v>
      </c>
      <c r="K54" s="69">
        <f>AVERAGE(K38:K52)</f>
        <v>67.083333333333329</v>
      </c>
      <c r="N54" s="68">
        <f>AVERAGE(N50,N49,O45,O38)</f>
        <v>70</v>
      </c>
    </row>
    <row r="55" spans="1:14" ht="33" customHeight="1" x14ac:dyDescent="0.25">
      <c r="A55" s="24" t="s">
        <v>138</v>
      </c>
      <c r="B55" s="25" t="str">
        <f>IF(B54&gt;79, "ВБ", IF(49&gt;B54, "НБ", "Б"))</f>
        <v>Б</v>
      </c>
      <c r="C55" s="25" t="str">
        <f t="shared" ref="C55:I55" si="10">IF(C54&gt;79, "ВБ", IF(49&gt;C54, "НБ", "Б"))</f>
        <v>Б</v>
      </c>
      <c r="D55" s="25" t="str">
        <f t="shared" si="10"/>
        <v>ВБ</v>
      </c>
      <c r="E55" s="25" t="str">
        <f t="shared" si="10"/>
        <v>Б</v>
      </c>
      <c r="F55" s="25" t="str">
        <f t="shared" si="10"/>
        <v>Б</v>
      </c>
      <c r="G55" s="25" t="str">
        <f t="shared" si="10"/>
        <v>Б</v>
      </c>
      <c r="H55" s="25" t="str">
        <f t="shared" si="10"/>
        <v>Б</v>
      </c>
      <c r="I55" s="25" t="str">
        <f t="shared" si="10"/>
        <v>Б</v>
      </c>
      <c r="J55" s="22"/>
      <c r="K55" s="22"/>
    </row>
    <row r="56" spans="1:14" ht="33" customHeight="1" x14ac:dyDescent="0.25">
      <c r="A56" s="63"/>
      <c r="B56" s="49"/>
      <c r="C56" s="49"/>
      <c r="D56" s="49"/>
      <c r="E56" s="49"/>
      <c r="F56" s="49"/>
      <c r="G56" s="49"/>
      <c r="H56" s="49"/>
      <c r="I56" s="49"/>
      <c r="J56" s="22"/>
      <c r="K56" s="22"/>
    </row>
    <row r="57" spans="1:14" ht="25.5" x14ac:dyDescent="0.35">
      <c r="A57" s="71" t="s">
        <v>92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</row>
    <row r="58" spans="1:14" ht="112.5" x14ac:dyDescent="0.25">
      <c r="A58" s="14" t="s">
        <v>10</v>
      </c>
      <c r="B58" s="13"/>
      <c r="C58" s="13"/>
      <c r="D58" s="13"/>
      <c r="E58" s="13"/>
      <c r="F58" s="13"/>
      <c r="G58" s="13"/>
      <c r="H58" s="13"/>
      <c r="I58" s="13"/>
      <c r="J58" s="19" t="s">
        <v>14</v>
      </c>
      <c r="K58" s="20" t="s">
        <v>12</v>
      </c>
      <c r="L58" s="13" t="s">
        <v>50</v>
      </c>
      <c r="M58" s="35"/>
      <c r="N58" s="36"/>
    </row>
    <row r="59" spans="1:14" ht="15.75" customHeight="1" x14ac:dyDescent="0.25">
      <c r="A59" s="70" t="s">
        <v>124</v>
      </c>
      <c r="B59" s="15">
        <v>1</v>
      </c>
      <c r="C59" s="15">
        <v>1</v>
      </c>
      <c r="D59" s="15">
        <v>1</v>
      </c>
      <c r="E59" s="21">
        <v>1</v>
      </c>
      <c r="F59" s="21">
        <v>1</v>
      </c>
      <c r="G59" s="21">
        <v>1</v>
      </c>
      <c r="H59" s="21">
        <v>1</v>
      </c>
      <c r="I59" s="21">
        <v>1</v>
      </c>
      <c r="J59" s="18">
        <f t="shared" ref="J59:J72" si="11">SUM(B59:I59)</f>
        <v>8</v>
      </c>
      <c r="K59" s="27">
        <f>J59*100/16</f>
        <v>50</v>
      </c>
      <c r="L59" s="32">
        <v>2</v>
      </c>
      <c r="M59" s="37"/>
      <c r="N59" s="38"/>
    </row>
    <row r="60" spans="1:14" ht="33" customHeight="1" x14ac:dyDescent="0.25">
      <c r="A60" s="70" t="s">
        <v>125</v>
      </c>
      <c r="B60" s="15">
        <v>1</v>
      </c>
      <c r="C60" s="15">
        <v>1</v>
      </c>
      <c r="D60" s="15">
        <v>2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18">
        <f t="shared" si="11"/>
        <v>9</v>
      </c>
      <c r="K60" s="27">
        <f t="shared" ref="K60:K72" si="12">J60*100/16</f>
        <v>56.25</v>
      </c>
      <c r="L60" s="32">
        <v>2</v>
      </c>
      <c r="M60" s="37"/>
      <c r="N60" s="38"/>
    </row>
    <row r="61" spans="1:14" ht="47.25" x14ac:dyDescent="0.25">
      <c r="A61" s="70" t="s">
        <v>126</v>
      </c>
      <c r="B61" s="15">
        <v>1</v>
      </c>
      <c r="C61" s="15">
        <v>1</v>
      </c>
      <c r="D61" s="15">
        <v>1</v>
      </c>
      <c r="E61" s="21">
        <v>1</v>
      </c>
      <c r="F61" s="21">
        <v>1</v>
      </c>
      <c r="G61" s="21">
        <v>0</v>
      </c>
      <c r="H61" s="21">
        <v>1</v>
      </c>
      <c r="I61" s="21">
        <v>1</v>
      </c>
      <c r="J61" s="18">
        <f t="shared" si="11"/>
        <v>7</v>
      </c>
      <c r="K61" s="27">
        <f t="shared" si="12"/>
        <v>43.75</v>
      </c>
      <c r="L61" s="32">
        <v>2</v>
      </c>
      <c r="M61" s="37"/>
      <c r="N61" s="38"/>
    </row>
    <row r="62" spans="1:14" ht="31.5" x14ac:dyDescent="0.25">
      <c r="A62" s="70" t="s">
        <v>127</v>
      </c>
      <c r="B62" s="15">
        <v>1</v>
      </c>
      <c r="C62" s="15">
        <v>1</v>
      </c>
      <c r="D62" s="15">
        <v>1</v>
      </c>
      <c r="E62" s="21">
        <v>1</v>
      </c>
      <c r="F62" s="21">
        <v>1</v>
      </c>
      <c r="G62" s="21">
        <v>1</v>
      </c>
      <c r="H62" s="21">
        <v>1</v>
      </c>
      <c r="I62" s="21">
        <v>1</v>
      </c>
      <c r="J62" s="18">
        <f t="shared" si="11"/>
        <v>8</v>
      </c>
      <c r="K62" s="27">
        <f t="shared" si="12"/>
        <v>50</v>
      </c>
      <c r="L62" s="32">
        <v>2</v>
      </c>
      <c r="M62" s="37"/>
      <c r="N62" s="38"/>
    </row>
    <row r="63" spans="1:14" ht="31.5" x14ac:dyDescent="0.25">
      <c r="A63" s="70" t="s">
        <v>128</v>
      </c>
      <c r="B63" s="15">
        <v>1</v>
      </c>
      <c r="C63" s="15">
        <v>1</v>
      </c>
      <c r="D63" s="15">
        <v>1</v>
      </c>
      <c r="E63" s="21">
        <v>1</v>
      </c>
      <c r="F63" s="21">
        <v>1</v>
      </c>
      <c r="G63" s="21">
        <v>1</v>
      </c>
      <c r="H63" s="21">
        <v>1</v>
      </c>
      <c r="I63" s="21">
        <v>1</v>
      </c>
      <c r="J63" s="18">
        <f t="shared" si="11"/>
        <v>8</v>
      </c>
      <c r="K63" s="27">
        <f t="shared" si="12"/>
        <v>50</v>
      </c>
      <c r="L63" s="32">
        <v>2</v>
      </c>
      <c r="M63" s="37"/>
      <c r="N63" s="38"/>
    </row>
    <row r="64" spans="1:14" ht="31.5" x14ac:dyDescent="0.25">
      <c r="A64" s="70" t="s">
        <v>129</v>
      </c>
      <c r="B64" s="15">
        <v>1</v>
      </c>
      <c r="C64" s="15">
        <v>1</v>
      </c>
      <c r="D64" s="15">
        <v>1</v>
      </c>
      <c r="E64" s="21">
        <v>1</v>
      </c>
      <c r="F64" s="21">
        <v>1</v>
      </c>
      <c r="G64" s="21">
        <v>1</v>
      </c>
      <c r="H64" s="21">
        <v>1</v>
      </c>
      <c r="I64" s="21">
        <v>1</v>
      </c>
      <c r="J64" s="18">
        <f t="shared" si="11"/>
        <v>8</v>
      </c>
      <c r="K64" s="27">
        <f t="shared" si="12"/>
        <v>50</v>
      </c>
      <c r="L64" s="32">
        <v>1</v>
      </c>
      <c r="M64" s="37"/>
      <c r="N64" s="38"/>
    </row>
    <row r="65" spans="1:14" ht="31.5" x14ac:dyDescent="0.25">
      <c r="A65" s="70" t="s">
        <v>130</v>
      </c>
      <c r="B65" s="15">
        <v>1</v>
      </c>
      <c r="C65" s="15">
        <v>1</v>
      </c>
      <c r="D65" s="15">
        <v>1</v>
      </c>
      <c r="E65" s="21">
        <v>1</v>
      </c>
      <c r="F65" s="21">
        <v>0</v>
      </c>
      <c r="G65" s="21">
        <v>1</v>
      </c>
      <c r="H65" s="21">
        <v>0</v>
      </c>
      <c r="I65" s="21">
        <v>0</v>
      </c>
      <c r="J65" s="18">
        <f t="shared" si="11"/>
        <v>5</v>
      </c>
      <c r="K65" s="27">
        <f t="shared" si="12"/>
        <v>31.25</v>
      </c>
      <c r="L65" s="32">
        <v>2</v>
      </c>
      <c r="M65" s="37"/>
      <c r="N65" s="38"/>
    </row>
    <row r="66" spans="1:14" ht="47.25" x14ac:dyDescent="0.25">
      <c r="A66" s="70" t="s">
        <v>131</v>
      </c>
      <c r="B66" s="15">
        <v>1</v>
      </c>
      <c r="C66" s="15">
        <v>1</v>
      </c>
      <c r="D66" s="15">
        <v>1</v>
      </c>
      <c r="E66" s="21">
        <v>1</v>
      </c>
      <c r="F66" s="21">
        <v>0</v>
      </c>
      <c r="G66" s="21">
        <v>1</v>
      </c>
      <c r="H66" s="21">
        <v>0</v>
      </c>
      <c r="I66" s="21">
        <v>1</v>
      </c>
      <c r="J66" s="18">
        <f t="shared" si="11"/>
        <v>6</v>
      </c>
      <c r="K66" s="27">
        <f t="shared" si="12"/>
        <v>37.5</v>
      </c>
      <c r="L66" s="32">
        <v>2</v>
      </c>
      <c r="M66" s="37"/>
      <c r="N66" s="38"/>
    </row>
    <row r="67" spans="1:14" ht="31.5" x14ac:dyDescent="0.25">
      <c r="A67" s="70" t="s">
        <v>132</v>
      </c>
      <c r="B67" s="15">
        <v>1</v>
      </c>
      <c r="C67" s="15">
        <v>1</v>
      </c>
      <c r="D67" s="15">
        <v>1</v>
      </c>
      <c r="E67" s="21">
        <v>1</v>
      </c>
      <c r="F67" s="21">
        <v>1</v>
      </c>
      <c r="G67" s="21">
        <v>1</v>
      </c>
      <c r="H67" s="21">
        <v>1</v>
      </c>
      <c r="I67" s="21">
        <v>1</v>
      </c>
      <c r="J67" s="18">
        <f t="shared" si="11"/>
        <v>8</v>
      </c>
      <c r="K67" s="27">
        <f t="shared" si="12"/>
        <v>50</v>
      </c>
      <c r="L67" s="32">
        <v>1</v>
      </c>
      <c r="M67" s="37"/>
      <c r="N67" s="38"/>
    </row>
    <row r="68" spans="1:14" ht="31.5" x14ac:dyDescent="0.25">
      <c r="A68" s="70" t="s">
        <v>133</v>
      </c>
      <c r="B68" s="15">
        <v>2</v>
      </c>
      <c r="C68" s="15">
        <v>2</v>
      </c>
      <c r="D68" s="15">
        <v>2</v>
      </c>
      <c r="E68" s="21">
        <v>2</v>
      </c>
      <c r="F68" s="21">
        <v>2</v>
      </c>
      <c r="G68" s="21">
        <v>2</v>
      </c>
      <c r="H68" s="21">
        <v>2</v>
      </c>
      <c r="I68" s="21">
        <v>2</v>
      </c>
      <c r="J68" s="18">
        <f t="shared" si="11"/>
        <v>16</v>
      </c>
      <c r="K68" s="27">
        <f t="shared" si="12"/>
        <v>100</v>
      </c>
      <c r="L68" s="32">
        <v>1</v>
      </c>
      <c r="M68" s="37"/>
      <c r="N68" s="38"/>
    </row>
    <row r="69" spans="1:14" ht="31.5" x14ac:dyDescent="0.25">
      <c r="A69" s="70" t="s">
        <v>134</v>
      </c>
      <c r="B69" s="15">
        <v>2</v>
      </c>
      <c r="C69" s="15">
        <v>1</v>
      </c>
      <c r="D69" s="15">
        <v>2</v>
      </c>
      <c r="E69" s="21">
        <v>1</v>
      </c>
      <c r="F69" s="21">
        <v>2</v>
      </c>
      <c r="G69" s="21">
        <v>1</v>
      </c>
      <c r="H69" s="21">
        <v>2</v>
      </c>
      <c r="I69" s="21">
        <v>2</v>
      </c>
      <c r="J69" s="18">
        <f t="shared" si="11"/>
        <v>13</v>
      </c>
      <c r="K69" s="27">
        <f t="shared" si="12"/>
        <v>81.25</v>
      </c>
      <c r="L69" s="32">
        <v>2</v>
      </c>
      <c r="M69" s="37"/>
      <c r="N69" s="38"/>
    </row>
    <row r="70" spans="1:14" ht="31.5" x14ac:dyDescent="0.25">
      <c r="A70" s="70" t="s">
        <v>135</v>
      </c>
      <c r="B70" s="15">
        <v>2</v>
      </c>
      <c r="C70" s="15">
        <v>1</v>
      </c>
      <c r="D70" s="15">
        <v>2</v>
      </c>
      <c r="E70" s="21">
        <v>1</v>
      </c>
      <c r="F70" s="21">
        <v>1</v>
      </c>
      <c r="G70" s="21">
        <v>1</v>
      </c>
      <c r="H70" s="21">
        <v>1</v>
      </c>
      <c r="I70" s="21">
        <v>1</v>
      </c>
      <c r="J70" s="18">
        <f t="shared" si="11"/>
        <v>10</v>
      </c>
      <c r="K70" s="27">
        <f t="shared" si="12"/>
        <v>62.5</v>
      </c>
      <c r="L70" s="32">
        <v>2</v>
      </c>
      <c r="M70" s="37"/>
      <c r="N70" s="38"/>
    </row>
    <row r="71" spans="1:14" ht="31.5" x14ac:dyDescent="0.25">
      <c r="A71" s="70" t="s">
        <v>136</v>
      </c>
      <c r="B71" s="15">
        <v>0</v>
      </c>
      <c r="C71" s="15">
        <v>0</v>
      </c>
      <c r="D71" s="15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18">
        <f t="shared" si="11"/>
        <v>0</v>
      </c>
      <c r="K71" s="27">
        <f t="shared" si="12"/>
        <v>0</v>
      </c>
      <c r="L71" s="32">
        <v>1</v>
      </c>
      <c r="M71" s="37"/>
      <c r="N71" s="38"/>
    </row>
    <row r="72" spans="1:14" ht="47.25" x14ac:dyDescent="0.25">
      <c r="A72" s="70" t="s">
        <v>137</v>
      </c>
      <c r="B72" s="15">
        <v>2</v>
      </c>
      <c r="C72" s="15">
        <v>2</v>
      </c>
      <c r="D72" s="15">
        <v>2</v>
      </c>
      <c r="E72" s="21">
        <v>2</v>
      </c>
      <c r="F72" s="21">
        <v>2</v>
      </c>
      <c r="G72" s="21">
        <v>2</v>
      </c>
      <c r="H72" s="21">
        <v>2</v>
      </c>
      <c r="I72" s="21">
        <v>2</v>
      </c>
      <c r="J72" s="44">
        <f t="shared" si="11"/>
        <v>16</v>
      </c>
      <c r="K72" s="45">
        <f t="shared" si="12"/>
        <v>100</v>
      </c>
      <c r="L72" s="32">
        <v>1</v>
      </c>
      <c r="M72" s="37"/>
      <c r="N72" s="38"/>
    </row>
    <row r="73" spans="1:14" ht="15.75" x14ac:dyDescent="0.25">
      <c r="A73" s="16" t="s">
        <v>11</v>
      </c>
      <c r="B73" s="25">
        <f t="shared" ref="B73:I73" si="13">SUM(B58:B72)</f>
        <v>17</v>
      </c>
      <c r="C73" s="25">
        <f t="shared" si="13"/>
        <v>15</v>
      </c>
      <c r="D73" s="25">
        <f t="shared" si="13"/>
        <v>18</v>
      </c>
      <c r="E73" s="25">
        <f t="shared" si="13"/>
        <v>15</v>
      </c>
      <c r="F73" s="25">
        <f t="shared" si="13"/>
        <v>14</v>
      </c>
      <c r="G73" s="25">
        <f t="shared" si="13"/>
        <v>14</v>
      </c>
      <c r="H73" s="25">
        <f t="shared" si="13"/>
        <v>14</v>
      </c>
      <c r="I73" s="39">
        <f t="shared" si="13"/>
        <v>15</v>
      </c>
      <c r="J73" s="46"/>
      <c r="K73" s="47"/>
      <c r="L73" s="41">
        <f t="shared" ref="L73" si="14">SUM(L59:L72)</f>
        <v>23</v>
      </c>
    </row>
    <row r="74" spans="1:14" ht="15.75" x14ac:dyDescent="0.25">
      <c r="A74" s="17" t="s">
        <v>13</v>
      </c>
      <c r="B74" s="34">
        <f t="shared" ref="B74:C74" si="15">B73*100/28</f>
        <v>60.714285714285715</v>
      </c>
      <c r="C74" s="34">
        <f t="shared" si="15"/>
        <v>53.571428571428569</v>
      </c>
      <c r="D74" s="34">
        <f>D73*100/28</f>
        <v>64.285714285714292</v>
      </c>
      <c r="E74" s="34">
        <f>E73*100/28</f>
        <v>53.571428571428569</v>
      </c>
      <c r="F74" s="34">
        <f t="shared" ref="F74:L74" si="16">F73*100/28</f>
        <v>50</v>
      </c>
      <c r="G74" s="34">
        <f t="shared" si="16"/>
        <v>50</v>
      </c>
      <c r="H74" s="34">
        <f t="shared" si="16"/>
        <v>50</v>
      </c>
      <c r="I74" s="40">
        <f t="shared" si="16"/>
        <v>53.571428571428569</v>
      </c>
      <c r="J74" s="48"/>
      <c r="K74" s="48"/>
      <c r="L74" s="42">
        <f t="shared" si="16"/>
        <v>82.142857142857139</v>
      </c>
    </row>
    <row r="75" spans="1:14" ht="15.75" x14ac:dyDescent="0.25">
      <c r="A75" s="24" t="s">
        <v>139</v>
      </c>
      <c r="B75" s="25" t="str">
        <f>IF(B74&gt;74,"ВБ",IF(49&gt;B74,"НБ","Б"))</f>
        <v>Б</v>
      </c>
      <c r="C75" s="25" t="str">
        <f t="shared" ref="C75:L75" si="17">IF(C74&gt;74,"ВБ",IF(49&gt;C74,"НБ","Б"))</f>
        <v>Б</v>
      </c>
      <c r="D75" s="25" t="str">
        <f t="shared" si="17"/>
        <v>Б</v>
      </c>
      <c r="E75" s="25" t="str">
        <f t="shared" si="17"/>
        <v>Б</v>
      </c>
      <c r="F75" s="25" t="str">
        <f t="shared" si="17"/>
        <v>Б</v>
      </c>
      <c r="G75" s="25" t="str">
        <f t="shared" si="17"/>
        <v>Б</v>
      </c>
      <c r="H75" s="25" t="str">
        <f t="shared" si="17"/>
        <v>Б</v>
      </c>
      <c r="I75" s="39" t="str">
        <f t="shared" si="17"/>
        <v>Б</v>
      </c>
      <c r="J75" s="49"/>
      <c r="K75" s="49"/>
      <c r="L75" s="43" t="str">
        <f t="shared" si="17"/>
        <v>ВБ</v>
      </c>
    </row>
    <row r="77" spans="1:14" ht="25.5" x14ac:dyDescent="0.35">
      <c r="A77" s="71" t="s">
        <v>93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4" ht="112.5" x14ac:dyDescent="0.25">
      <c r="A78" s="14" t="s">
        <v>10</v>
      </c>
      <c r="B78" s="13"/>
      <c r="C78" s="13"/>
      <c r="D78" s="13"/>
      <c r="E78" s="13"/>
      <c r="F78" s="13"/>
      <c r="G78" s="13"/>
      <c r="H78" s="13"/>
      <c r="I78" s="13"/>
      <c r="J78" s="19" t="s">
        <v>14</v>
      </c>
      <c r="K78" s="20" t="s">
        <v>12</v>
      </c>
      <c r="L78" s="52" t="s">
        <v>50</v>
      </c>
      <c r="M78" s="54"/>
      <c r="N78" s="55"/>
    </row>
    <row r="79" spans="1:14" ht="56.25" x14ac:dyDescent="0.3">
      <c r="A79" s="50" t="s">
        <v>51</v>
      </c>
      <c r="B79" s="15"/>
      <c r="C79" s="15"/>
      <c r="D79" s="15"/>
      <c r="E79" s="21"/>
      <c r="F79" s="21"/>
      <c r="G79" s="21"/>
      <c r="H79" s="21"/>
      <c r="I79" s="21"/>
      <c r="J79" s="18">
        <f t="shared" ref="J79:J117" si="18">SUM(B79:I79)</f>
        <v>0</v>
      </c>
      <c r="K79" s="27">
        <f>J79*100/16</f>
        <v>0</v>
      </c>
      <c r="L79" s="53">
        <v>2</v>
      </c>
      <c r="M79" s="56"/>
      <c r="N79" s="48"/>
    </row>
    <row r="80" spans="1:14" ht="37.5" x14ac:dyDescent="0.3">
      <c r="A80" s="50" t="s">
        <v>52</v>
      </c>
      <c r="B80" s="15"/>
      <c r="C80" s="15"/>
      <c r="D80" s="15"/>
      <c r="E80" s="21"/>
      <c r="F80" s="21"/>
      <c r="G80" s="21"/>
      <c r="H80" s="21"/>
      <c r="I80" s="21"/>
      <c r="J80" s="18">
        <f t="shared" si="18"/>
        <v>0</v>
      </c>
      <c r="K80" s="27">
        <f t="shared" ref="K80:K117" si="19">J80*100/16</f>
        <v>0</v>
      </c>
      <c r="L80" s="53">
        <v>2</v>
      </c>
      <c r="M80" s="56"/>
      <c r="N80" s="48"/>
    </row>
    <row r="81" spans="1:14" ht="37.5" x14ac:dyDescent="0.3">
      <c r="A81" s="50" t="s">
        <v>53</v>
      </c>
      <c r="B81" s="15"/>
      <c r="C81" s="15"/>
      <c r="D81" s="15"/>
      <c r="E81" s="21"/>
      <c r="F81" s="21"/>
      <c r="G81" s="21"/>
      <c r="H81" s="21"/>
      <c r="I81" s="21"/>
      <c r="J81" s="18">
        <f t="shared" si="18"/>
        <v>0</v>
      </c>
      <c r="K81" s="27">
        <f t="shared" si="19"/>
        <v>0</v>
      </c>
      <c r="L81" s="53">
        <v>2</v>
      </c>
      <c r="M81" s="56"/>
      <c r="N81" s="48"/>
    </row>
    <row r="82" spans="1:14" ht="56.25" x14ac:dyDescent="0.3">
      <c r="A82" s="50" t="s">
        <v>54</v>
      </c>
      <c r="B82" s="15"/>
      <c r="C82" s="15"/>
      <c r="D82" s="15"/>
      <c r="E82" s="21"/>
      <c r="F82" s="21"/>
      <c r="G82" s="21"/>
      <c r="H82" s="21"/>
      <c r="I82" s="21"/>
      <c r="J82" s="18">
        <f t="shared" si="18"/>
        <v>0</v>
      </c>
      <c r="K82" s="27">
        <f t="shared" si="19"/>
        <v>0</v>
      </c>
      <c r="L82" s="53">
        <v>2</v>
      </c>
      <c r="M82" s="56"/>
      <c r="N82" s="48"/>
    </row>
    <row r="83" spans="1:14" ht="37.5" x14ac:dyDescent="0.3">
      <c r="A83" s="50" t="s">
        <v>55</v>
      </c>
      <c r="B83" s="15"/>
      <c r="C83" s="15"/>
      <c r="D83" s="15"/>
      <c r="E83" s="21"/>
      <c r="F83" s="21"/>
      <c r="G83" s="21"/>
      <c r="H83" s="21"/>
      <c r="I83" s="21"/>
      <c r="J83" s="18">
        <f t="shared" si="18"/>
        <v>0</v>
      </c>
      <c r="K83" s="27">
        <f t="shared" si="19"/>
        <v>0</v>
      </c>
      <c r="L83" s="53">
        <v>2</v>
      </c>
      <c r="M83" s="56"/>
      <c r="N83" s="48"/>
    </row>
    <row r="84" spans="1:14" ht="37.5" x14ac:dyDescent="0.3">
      <c r="A84" s="50" t="s">
        <v>56</v>
      </c>
      <c r="B84" s="15"/>
      <c r="C84" s="15"/>
      <c r="D84" s="15"/>
      <c r="E84" s="21"/>
      <c r="F84" s="21"/>
      <c r="G84" s="21"/>
      <c r="H84" s="21"/>
      <c r="I84" s="21"/>
      <c r="J84" s="18">
        <f t="shared" si="18"/>
        <v>0</v>
      </c>
      <c r="K84" s="27">
        <f t="shared" si="19"/>
        <v>0</v>
      </c>
      <c r="L84" s="53">
        <v>1</v>
      </c>
      <c r="M84" s="56"/>
      <c r="N84" s="48"/>
    </row>
    <row r="85" spans="1:14" ht="93.75" x14ac:dyDescent="0.3">
      <c r="A85" s="50" t="s">
        <v>57</v>
      </c>
      <c r="B85" s="15"/>
      <c r="C85" s="15"/>
      <c r="D85" s="15"/>
      <c r="E85" s="21"/>
      <c r="F85" s="21"/>
      <c r="G85" s="21"/>
      <c r="H85" s="21"/>
      <c r="I85" s="21"/>
      <c r="J85" s="18">
        <f t="shared" si="18"/>
        <v>0</v>
      </c>
      <c r="K85" s="27">
        <f t="shared" si="19"/>
        <v>0</v>
      </c>
      <c r="L85" s="53">
        <v>2</v>
      </c>
      <c r="M85" s="56"/>
      <c r="N85" s="48"/>
    </row>
    <row r="86" spans="1:14" ht="75" x14ac:dyDescent="0.3">
      <c r="A86" s="50" t="s">
        <v>58</v>
      </c>
      <c r="B86" s="15"/>
      <c r="C86" s="15"/>
      <c r="D86" s="15"/>
      <c r="E86" s="21"/>
      <c r="F86" s="21"/>
      <c r="G86" s="21"/>
      <c r="H86" s="21"/>
      <c r="I86" s="21"/>
      <c r="J86" s="18">
        <f t="shared" si="18"/>
        <v>0</v>
      </c>
      <c r="K86" s="27">
        <f t="shared" si="19"/>
        <v>0</v>
      </c>
      <c r="L86" s="53">
        <v>2</v>
      </c>
      <c r="M86" s="56"/>
      <c r="N86" s="48"/>
    </row>
    <row r="87" spans="1:14" ht="18.75" x14ac:dyDescent="0.3">
      <c r="A87" s="50" t="s">
        <v>59</v>
      </c>
      <c r="B87" s="15"/>
      <c r="C87" s="15"/>
      <c r="D87" s="15"/>
      <c r="E87" s="21"/>
      <c r="F87" s="21"/>
      <c r="G87" s="21"/>
      <c r="H87" s="21"/>
      <c r="I87" s="21"/>
      <c r="J87" s="18">
        <f t="shared" si="18"/>
        <v>0</v>
      </c>
      <c r="K87" s="27">
        <f t="shared" si="19"/>
        <v>0</v>
      </c>
      <c r="L87" s="53">
        <v>1</v>
      </c>
      <c r="M87" s="56"/>
      <c r="N87" s="48"/>
    </row>
    <row r="88" spans="1:14" ht="18.75" x14ac:dyDescent="0.3">
      <c r="A88" s="50" t="s">
        <v>60</v>
      </c>
      <c r="B88" s="15"/>
      <c r="C88" s="15"/>
      <c r="D88" s="15"/>
      <c r="E88" s="21"/>
      <c r="F88" s="21"/>
      <c r="G88" s="21"/>
      <c r="H88" s="21"/>
      <c r="I88" s="21"/>
      <c r="J88" s="18">
        <f t="shared" si="18"/>
        <v>0</v>
      </c>
      <c r="K88" s="27">
        <f t="shared" si="19"/>
        <v>0</v>
      </c>
      <c r="L88" s="53">
        <v>1</v>
      </c>
      <c r="M88" s="56"/>
      <c r="N88" s="48"/>
    </row>
    <row r="89" spans="1:14" ht="37.5" x14ac:dyDescent="0.3">
      <c r="A89" s="50" t="s">
        <v>61</v>
      </c>
      <c r="B89" s="15"/>
      <c r="C89" s="15"/>
      <c r="D89" s="15"/>
      <c r="E89" s="21"/>
      <c r="F89" s="21"/>
      <c r="G89" s="21"/>
      <c r="H89" s="21"/>
      <c r="I89" s="21"/>
      <c r="J89" s="18">
        <f t="shared" si="18"/>
        <v>0</v>
      </c>
      <c r="K89" s="27">
        <f t="shared" si="19"/>
        <v>0</v>
      </c>
      <c r="L89" s="53">
        <v>2</v>
      </c>
      <c r="M89" s="56"/>
      <c r="N89" s="48"/>
    </row>
    <row r="90" spans="1:14" ht="18.75" x14ac:dyDescent="0.3">
      <c r="A90" s="50" t="s">
        <v>62</v>
      </c>
      <c r="B90" s="15"/>
      <c r="C90" s="15"/>
      <c r="D90" s="15"/>
      <c r="E90" s="21"/>
      <c r="F90" s="21"/>
      <c r="G90" s="21"/>
      <c r="H90" s="21"/>
      <c r="I90" s="21"/>
      <c r="J90" s="18">
        <f t="shared" si="18"/>
        <v>0</v>
      </c>
      <c r="K90" s="27">
        <f t="shared" si="19"/>
        <v>0</v>
      </c>
      <c r="L90" s="53">
        <v>2</v>
      </c>
      <c r="M90" s="56"/>
      <c r="N90" s="48"/>
    </row>
    <row r="91" spans="1:14" ht="18.75" x14ac:dyDescent="0.3">
      <c r="A91" s="50" t="s">
        <v>63</v>
      </c>
      <c r="B91" s="15"/>
      <c r="C91" s="15"/>
      <c r="D91" s="15"/>
      <c r="E91" s="21"/>
      <c r="F91" s="21"/>
      <c r="G91" s="21"/>
      <c r="H91" s="21"/>
      <c r="I91" s="21"/>
      <c r="J91" s="18">
        <f t="shared" si="18"/>
        <v>0</v>
      </c>
      <c r="K91" s="27">
        <f t="shared" si="19"/>
        <v>0</v>
      </c>
      <c r="L91" s="53">
        <v>1</v>
      </c>
      <c r="M91" s="56"/>
      <c r="N91" s="48"/>
    </row>
    <row r="92" spans="1:14" ht="18.75" x14ac:dyDescent="0.3">
      <c r="A92" s="50" t="s">
        <v>64</v>
      </c>
      <c r="B92" s="15"/>
      <c r="C92" s="15"/>
      <c r="D92" s="15"/>
      <c r="E92" s="21"/>
      <c r="F92" s="21"/>
      <c r="G92" s="21"/>
      <c r="H92" s="21"/>
      <c r="I92" s="21"/>
      <c r="J92" s="44">
        <f t="shared" si="18"/>
        <v>0</v>
      </c>
      <c r="K92" s="45">
        <f t="shared" si="19"/>
        <v>0</v>
      </c>
      <c r="L92" s="53">
        <v>1</v>
      </c>
      <c r="M92" s="56"/>
      <c r="N92" s="48"/>
    </row>
    <row r="93" spans="1:14" ht="18.75" x14ac:dyDescent="0.3">
      <c r="A93" s="50" t="s">
        <v>65</v>
      </c>
      <c r="B93" s="32"/>
      <c r="C93" s="32"/>
      <c r="D93" s="32"/>
      <c r="E93" s="32"/>
      <c r="F93" s="32"/>
      <c r="G93" s="32"/>
      <c r="H93" s="32"/>
      <c r="I93" s="32"/>
      <c r="J93" s="44">
        <f t="shared" si="18"/>
        <v>0</v>
      </c>
      <c r="K93" s="45">
        <f t="shared" si="19"/>
        <v>0</v>
      </c>
      <c r="L93" s="53"/>
      <c r="M93" s="56"/>
      <c r="N93" s="48"/>
    </row>
    <row r="94" spans="1:14" ht="37.5" x14ac:dyDescent="0.3">
      <c r="A94" s="50" t="s">
        <v>66</v>
      </c>
      <c r="B94" s="32"/>
      <c r="C94" s="32"/>
      <c r="D94" s="32"/>
      <c r="E94" s="32"/>
      <c r="F94" s="32"/>
      <c r="G94" s="32"/>
      <c r="H94" s="32"/>
      <c r="I94" s="32"/>
      <c r="J94" s="44">
        <f t="shared" si="18"/>
        <v>0</v>
      </c>
      <c r="K94" s="45">
        <f t="shared" si="19"/>
        <v>0</v>
      </c>
      <c r="L94" s="53"/>
      <c r="M94" s="56"/>
      <c r="N94" s="48"/>
    </row>
    <row r="95" spans="1:14" ht="37.5" x14ac:dyDescent="0.3">
      <c r="A95" s="50" t="s">
        <v>67</v>
      </c>
      <c r="B95" s="32"/>
      <c r="C95" s="32"/>
      <c r="D95" s="32"/>
      <c r="E95" s="32"/>
      <c r="F95" s="32"/>
      <c r="G95" s="32"/>
      <c r="H95" s="32"/>
      <c r="I95" s="32"/>
      <c r="J95" s="44">
        <f t="shared" si="18"/>
        <v>0</v>
      </c>
      <c r="K95" s="45">
        <f t="shared" si="19"/>
        <v>0</v>
      </c>
      <c r="L95" s="53"/>
      <c r="M95" s="56"/>
      <c r="N95" s="48"/>
    </row>
    <row r="96" spans="1:14" ht="37.5" x14ac:dyDescent="0.3">
      <c r="A96" s="50" t="s">
        <v>68</v>
      </c>
      <c r="B96" s="32"/>
      <c r="C96" s="32"/>
      <c r="D96" s="32"/>
      <c r="E96" s="32"/>
      <c r="F96" s="32"/>
      <c r="G96" s="32"/>
      <c r="H96" s="32"/>
      <c r="I96" s="32"/>
      <c r="J96" s="44">
        <f t="shared" si="18"/>
        <v>0</v>
      </c>
      <c r="K96" s="45">
        <f t="shared" si="19"/>
        <v>0</v>
      </c>
      <c r="L96" s="53"/>
      <c r="M96" s="56"/>
      <c r="N96" s="48"/>
    </row>
    <row r="97" spans="1:14" ht="56.25" x14ac:dyDescent="0.3">
      <c r="A97" s="50" t="s">
        <v>69</v>
      </c>
      <c r="B97" s="32"/>
      <c r="C97" s="32"/>
      <c r="D97" s="32"/>
      <c r="E97" s="32"/>
      <c r="F97" s="32"/>
      <c r="G97" s="32"/>
      <c r="H97" s="32"/>
      <c r="I97" s="32"/>
      <c r="J97" s="44">
        <f t="shared" si="18"/>
        <v>0</v>
      </c>
      <c r="K97" s="45">
        <f t="shared" si="19"/>
        <v>0</v>
      </c>
      <c r="L97" s="53"/>
      <c r="M97" s="56"/>
      <c r="N97" s="48"/>
    </row>
    <row r="98" spans="1:14" ht="56.25" x14ac:dyDescent="0.3">
      <c r="A98" s="51" t="s">
        <v>70</v>
      </c>
      <c r="B98" s="32"/>
      <c r="C98" s="32"/>
      <c r="D98" s="32"/>
      <c r="E98" s="32"/>
      <c r="F98" s="32"/>
      <c r="G98" s="32"/>
      <c r="H98" s="32"/>
      <c r="I98" s="32"/>
      <c r="J98" s="44">
        <f t="shared" si="18"/>
        <v>0</v>
      </c>
      <c r="K98" s="45">
        <f t="shared" si="19"/>
        <v>0</v>
      </c>
      <c r="L98" s="53"/>
      <c r="M98" s="56"/>
      <c r="N98" s="48"/>
    </row>
    <row r="99" spans="1:14" ht="18.75" x14ac:dyDescent="0.3">
      <c r="A99" s="50" t="s">
        <v>71</v>
      </c>
      <c r="B99" s="32"/>
      <c r="C99" s="32"/>
      <c r="D99" s="32"/>
      <c r="E99" s="32"/>
      <c r="F99" s="32"/>
      <c r="G99" s="32"/>
      <c r="H99" s="32"/>
      <c r="I99" s="32"/>
      <c r="J99" s="44">
        <f t="shared" si="18"/>
        <v>0</v>
      </c>
      <c r="K99" s="45">
        <f t="shared" si="19"/>
        <v>0</v>
      </c>
      <c r="L99" s="53"/>
      <c r="M99" s="56"/>
      <c r="N99" s="48"/>
    </row>
    <row r="100" spans="1:14" ht="18.75" x14ac:dyDescent="0.3">
      <c r="A100" s="50" t="s">
        <v>72</v>
      </c>
      <c r="B100" s="32"/>
      <c r="C100" s="32"/>
      <c r="D100" s="32"/>
      <c r="E100" s="32"/>
      <c r="F100" s="32"/>
      <c r="G100" s="32"/>
      <c r="H100" s="32"/>
      <c r="I100" s="32"/>
      <c r="J100" s="44">
        <f t="shared" si="18"/>
        <v>0</v>
      </c>
      <c r="K100" s="45">
        <f t="shared" si="19"/>
        <v>0</v>
      </c>
      <c r="L100" s="53"/>
      <c r="M100" s="56"/>
      <c r="N100" s="48"/>
    </row>
    <row r="101" spans="1:14" ht="93.75" x14ac:dyDescent="0.3">
      <c r="A101" s="50" t="s">
        <v>73</v>
      </c>
      <c r="B101" s="32"/>
      <c r="C101" s="32"/>
      <c r="D101" s="32"/>
      <c r="E101" s="32"/>
      <c r="F101" s="32"/>
      <c r="G101" s="32"/>
      <c r="H101" s="32"/>
      <c r="I101" s="32"/>
      <c r="J101" s="44">
        <f t="shared" si="18"/>
        <v>0</v>
      </c>
      <c r="K101" s="45">
        <f t="shared" si="19"/>
        <v>0</v>
      </c>
      <c r="L101" s="53"/>
      <c r="M101" s="56"/>
      <c r="N101" s="48"/>
    </row>
    <row r="102" spans="1:14" ht="37.5" x14ac:dyDescent="0.3">
      <c r="A102" s="50" t="s">
        <v>74</v>
      </c>
      <c r="B102" s="32"/>
      <c r="C102" s="32"/>
      <c r="D102" s="32"/>
      <c r="E102" s="32"/>
      <c r="F102" s="32"/>
      <c r="G102" s="32"/>
      <c r="H102" s="32"/>
      <c r="I102" s="32"/>
      <c r="J102" s="44">
        <f t="shared" si="18"/>
        <v>0</v>
      </c>
      <c r="K102" s="45">
        <f t="shared" si="19"/>
        <v>0</v>
      </c>
      <c r="L102" s="53"/>
      <c r="M102" s="56"/>
      <c r="N102" s="48"/>
    </row>
    <row r="103" spans="1:14" ht="56.25" x14ac:dyDescent="0.3">
      <c r="A103" s="50" t="s">
        <v>75</v>
      </c>
      <c r="B103" s="32"/>
      <c r="C103" s="32"/>
      <c r="D103" s="32"/>
      <c r="E103" s="32"/>
      <c r="F103" s="32"/>
      <c r="G103" s="32"/>
      <c r="H103" s="32"/>
      <c r="I103" s="32"/>
      <c r="J103" s="44">
        <f t="shared" si="18"/>
        <v>0</v>
      </c>
      <c r="K103" s="45">
        <f t="shared" si="19"/>
        <v>0</v>
      </c>
      <c r="L103" s="53"/>
      <c r="M103" s="56"/>
      <c r="N103" s="48"/>
    </row>
    <row r="104" spans="1:14" ht="37.5" x14ac:dyDescent="0.3">
      <c r="A104" s="50" t="s">
        <v>76</v>
      </c>
      <c r="B104" s="32"/>
      <c r="C104" s="32"/>
      <c r="D104" s="32"/>
      <c r="E104" s="32"/>
      <c r="F104" s="32"/>
      <c r="G104" s="32"/>
      <c r="H104" s="32"/>
      <c r="I104" s="32"/>
      <c r="J104" s="44">
        <f t="shared" si="18"/>
        <v>0</v>
      </c>
      <c r="K104" s="45">
        <f t="shared" si="19"/>
        <v>0</v>
      </c>
      <c r="L104" s="53"/>
      <c r="M104" s="56"/>
      <c r="N104" s="48"/>
    </row>
    <row r="105" spans="1:14" ht="37.5" x14ac:dyDescent="0.3">
      <c r="A105" s="50" t="s">
        <v>77</v>
      </c>
      <c r="B105" s="32"/>
      <c r="C105" s="32"/>
      <c r="D105" s="32"/>
      <c r="E105" s="32"/>
      <c r="F105" s="32"/>
      <c r="G105" s="32"/>
      <c r="H105" s="32"/>
      <c r="I105" s="32"/>
      <c r="J105" s="44">
        <f t="shared" si="18"/>
        <v>0</v>
      </c>
      <c r="K105" s="45">
        <f t="shared" si="19"/>
        <v>0</v>
      </c>
      <c r="L105" s="53"/>
      <c r="M105" s="56"/>
      <c r="N105" s="48"/>
    </row>
    <row r="106" spans="1:14" ht="18" x14ac:dyDescent="0.25">
      <c r="A106" s="50"/>
      <c r="B106" s="32"/>
      <c r="C106" s="32"/>
      <c r="D106" s="32"/>
      <c r="E106" s="32"/>
      <c r="F106" s="32"/>
      <c r="G106" s="32"/>
      <c r="H106" s="32"/>
      <c r="I106" s="32"/>
      <c r="J106" s="44">
        <f t="shared" si="18"/>
        <v>0</v>
      </c>
      <c r="K106" s="45">
        <f t="shared" si="19"/>
        <v>0</v>
      </c>
      <c r="L106" s="53"/>
      <c r="M106" s="56"/>
      <c r="N106" s="48"/>
    </row>
    <row r="107" spans="1:14" ht="37.5" x14ac:dyDescent="0.3">
      <c r="A107" s="50" t="s">
        <v>78</v>
      </c>
      <c r="B107" s="32"/>
      <c r="C107" s="32"/>
      <c r="D107" s="32"/>
      <c r="E107" s="32"/>
      <c r="F107" s="32"/>
      <c r="G107" s="32"/>
      <c r="H107" s="32"/>
      <c r="I107" s="32"/>
      <c r="J107" s="44">
        <f t="shared" si="18"/>
        <v>0</v>
      </c>
      <c r="K107" s="45">
        <f t="shared" si="19"/>
        <v>0</v>
      </c>
      <c r="L107" s="53"/>
      <c r="M107" s="56"/>
      <c r="N107" s="48"/>
    </row>
    <row r="108" spans="1:14" ht="37.5" x14ac:dyDescent="0.3">
      <c r="A108" s="50" t="s">
        <v>79</v>
      </c>
      <c r="B108" s="32"/>
      <c r="C108" s="32"/>
      <c r="D108" s="32"/>
      <c r="E108" s="32"/>
      <c r="F108" s="32"/>
      <c r="G108" s="32"/>
      <c r="H108" s="32"/>
      <c r="I108" s="32"/>
      <c r="J108" s="44">
        <f t="shared" si="18"/>
        <v>0</v>
      </c>
      <c r="K108" s="45">
        <f t="shared" si="19"/>
        <v>0</v>
      </c>
      <c r="L108" s="53"/>
      <c r="M108" s="56"/>
      <c r="N108" s="48"/>
    </row>
    <row r="109" spans="1:14" ht="75" x14ac:dyDescent="0.3">
      <c r="A109" s="50" t="s">
        <v>80</v>
      </c>
      <c r="B109" s="32"/>
      <c r="C109" s="32"/>
      <c r="D109" s="32"/>
      <c r="E109" s="32"/>
      <c r="F109" s="32"/>
      <c r="G109" s="32"/>
      <c r="H109" s="32"/>
      <c r="I109" s="32"/>
      <c r="J109" s="44">
        <f t="shared" si="18"/>
        <v>0</v>
      </c>
      <c r="K109" s="45">
        <f t="shared" si="19"/>
        <v>0</v>
      </c>
      <c r="L109" s="53"/>
      <c r="M109" s="56"/>
      <c r="N109" s="48"/>
    </row>
    <row r="110" spans="1:14" ht="37.5" x14ac:dyDescent="0.3">
      <c r="A110" s="50" t="s">
        <v>81</v>
      </c>
      <c r="B110" s="32"/>
      <c r="C110" s="32"/>
      <c r="D110" s="32"/>
      <c r="E110" s="32"/>
      <c r="F110" s="32"/>
      <c r="G110" s="32"/>
      <c r="H110" s="32"/>
      <c r="I110" s="32"/>
      <c r="J110" s="44">
        <f t="shared" si="18"/>
        <v>0</v>
      </c>
      <c r="K110" s="45">
        <f t="shared" si="19"/>
        <v>0</v>
      </c>
      <c r="L110" s="53"/>
      <c r="M110" s="56"/>
      <c r="N110" s="48"/>
    </row>
    <row r="111" spans="1:14" ht="93.75" x14ac:dyDescent="0.3">
      <c r="A111" s="50" t="s">
        <v>82</v>
      </c>
      <c r="B111" s="32"/>
      <c r="C111" s="32"/>
      <c r="D111" s="32"/>
      <c r="E111" s="32"/>
      <c r="F111" s="32"/>
      <c r="G111" s="32"/>
      <c r="H111" s="32"/>
      <c r="I111" s="32"/>
      <c r="J111" s="44">
        <f t="shared" si="18"/>
        <v>0</v>
      </c>
      <c r="K111" s="45">
        <f t="shared" si="19"/>
        <v>0</v>
      </c>
      <c r="L111" s="53"/>
      <c r="M111" s="56"/>
      <c r="N111" s="48"/>
    </row>
    <row r="112" spans="1:14" ht="37.5" x14ac:dyDescent="0.3">
      <c r="A112" s="50" t="s">
        <v>83</v>
      </c>
      <c r="B112" s="32"/>
      <c r="C112" s="32"/>
      <c r="D112" s="32"/>
      <c r="E112" s="32"/>
      <c r="F112" s="32"/>
      <c r="G112" s="32"/>
      <c r="H112" s="32"/>
      <c r="I112" s="32"/>
      <c r="J112" s="44">
        <f t="shared" si="18"/>
        <v>0</v>
      </c>
      <c r="K112" s="45">
        <f t="shared" si="19"/>
        <v>0</v>
      </c>
      <c r="L112" s="53"/>
      <c r="M112" s="56"/>
      <c r="N112" s="48"/>
    </row>
    <row r="113" spans="1:14" ht="56.25" x14ac:dyDescent="0.3">
      <c r="A113" s="50" t="s">
        <v>84</v>
      </c>
      <c r="B113" s="32"/>
      <c r="C113" s="32"/>
      <c r="D113" s="32"/>
      <c r="E113" s="32"/>
      <c r="F113" s="32"/>
      <c r="G113" s="32"/>
      <c r="H113" s="32"/>
      <c r="I113" s="32"/>
      <c r="J113" s="44">
        <f t="shared" si="18"/>
        <v>0</v>
      </c>
      <c r="K113" s="45">
        <f t="shared" si="19"/>
        <v>0</v>
      </c>
      <c r="L113" s="53"/>
      <c r="M113" s="56"/>
      <c r="N113" s="48"/>
    </row>
    <row r="114" spans="1:14" ht="93.75" x14ac:dyDescent="0.3">
      <c r="A114" s="50" t="s">
        <v>85</v>
      </c>
      <c r="B114" s="32"/>
      <c r="C114" s="32"/>
      <c r="D114" s="32"/>
      <c r="E114" s="32"/>
      <c r="F114" s="32"/>
      <c r="G114" s="32"/>
      <c r="H114" s="32"/>
      <c r="I114" s="32"/>
      <c r="J114" s="44">
        <f t="shared" si="18"/>
        <v>0</v>
      </c>
      <c r="K114" s="45">
        <f t="shared" si="19"/>
        <v>0</v>
      </c>
      <c r="L114" s="53"/>
      <c r="M114" s="56"/>
      <c r="N114" s="48"/>
    </row>
    <row r="115" spans="1:14" ht="75" x14ac:dyDescent="0.3">
      <c r="A115" s="50" t="s">
        <v>86</v>
      </c>
      <c r="B115" s="32"/>
      <c r="C115" s="32"/>
      <c r="D115" s="32"/>
      <c r="E115" s="32"/>
      <c r="F115" s="32"/>
      <c r="G115" s="32"/>
      <c r="H115" s="32"/>
      <c r="I115" s="32"/>
      <c r="J115" s="44">
        <f t="shared" si="18"/>
        <v>0</v>
      </c>
      <c r="K115" s="45">
        <f t="shared" si="19"/>
        <v>0</v>
      </c>
      <c r="L115" s="53"/>
      <c r="M115" s="56"/>
      <c r="N115" s="48"/>
    </row>
    <row r="116" spans="1:14" ht="18.75" x14ac:dyDescent="0.3">
      <c r="A116" s="50" t="s">
        <v>87</v>
      </c>
      <c r="B116" s="32"/>
      <c r="C116" s="32"/>
      <c r="D116" s="32"/>
      <c r="E116" s="32"/>
      <c r="F116" s="32"/>
      <c r="G116" s="32"/>
      <c r="H116" s="32"/>
      <c r="I116" s="32"/>
      <c r="J116" s="44">
        <f t="shared" si="18"/>
        <v>0</v>
      </c>
      <c r="K116" s="45">
        <f t="shared" si="19"/>
        <v>0</v>
      </c>
      <c r="L116" s="53"/>
      <c r="M116" s="56"/>
      <c r="N116" s="48"/>
    </row>
    <row r="117" spans="1:14" ht="37.5" x14ac:dyDescent="0.3">
      <c r="A117" s="50" t="s">
        <v>88</v>
      </c>
      <c r="B117" s="32"/>
      <c r="C117" s="32"/>
      <c r="D117" s="32"/>
      <c r="E117" s="32"/>
      <c r="F117" s="32"/>
      <c r="G117" s="32"/>
      <c r="H117" s="32"/>
      <c r="I117" s="32"/>
      <c r="J117" s="18">
        <f t="shared" si="18"/>
        <v>0</v>
      </c>
      <c r="K117" s="27">
        <f t="shared" si="19"/>
        <v>0</v>
      </c>
      <c r="L117" s="53"/>
      <c r="M117" s="56"/>
      <c r="N117" s="48"/>
    </row>
    <row r="118" spans="1:14" ht="15.75" x14ac:dyDescent="0.25">
      <c r="A118" s="16" t="s">
        <v>11</v>
      </c>
      <c r="B118" s="33">
        <f>SUM(B79:B117)</f>
        <v>0</v>
      </c>
      <c r="C118" s="33">
        <f>SUM(C79:C117)</f>
        <v>0</v>
      </c>
      <c r="D118" s="33">
        <f t="shared" ref="D118:L118" si="20">SUM(D79:D92)</f>
        <v>0</v>
      </c>
      <c r="E118" s="33">
        <f t="shared" si="20"/>
        <v>0</v>
      </c>
      <c r="F118" s="33">
        <f t="shared" si="20"/>
        <v>0</v>
      </c>
      <c r="G118" s="33">
        <f t="shared" si="20"/>
        <v>0</v>
      </c>
      <c r="H118" s="33">
        <f t="shared" si="20"/>
        <v>0</v>
      </c>
      <c r="I118" s="33">
        <f t="shared" si="20"/>
        <v>0</v>
      </c>
      <c r="J118" s="56"/>
      <c r="K118" s="56"/>
      <c r="L118" s="41">
        <f t="shared" si="20"/>
        <v>23</v>
      </c>
    </row>
    <row r="119" spans="1:14" ht="15.75" x14ac:dyDescent="0.25">
      <c r="A119" s="17" t="s">
        <v>13</v>
      </c>
      <c r="B119" s="34">
        <f>B118*100/78</f>
        <v>0</v>
      </c>
      <c r="C119" s="34">
        <f t="shared" ref="C119:I119" si="21">C118*100/78</f>
        <v>0</v>
      </c>
      <c r="D119" s="34">
        <f t="shared" si="21"/>
        <v>0</v>
      </c>
      <c r="E119" s="34">
        <f t="shared" si="21"/>
        <v>0</v>
      </c>
      <c r="F119" s="34">
        <f t="shared" si="21"/>
        <v>0</v>
      </c>
      <c r="G119" s="34">
        <f t="shared" si="21"/>
        <v>0</v>
      </c>
      <c r="H119" s="34">
        <f t="shared" si="21"/>
        <v>0</v>
      </c>
      <c r="I119" s="34">
        <f t="shared" si="21"/>
        <v>0</v>
      </c>
      <c r="J119" s="48"/>
      <c r="K119" s="48"/>
      <c r="L119" s="42">
        <f t="shared" ref="L119" si="22">L118*100/28</f>
        <v>82.142857142857139</v>
      </c>
    </row>
    <row r="120" spans="1:14" ht="15.75" x14ac:dyDescent="0.25">
      <c r="A120" s="24" t="s">
        <v>30</v>
      </c>
      <c r="B120" s="25" t="str">
        <f>IF(B119&gt;74,"ВБ",IF(49&gt;B119,"НБ","Б"))</f>
        <v>НБ</v>
      </c>
      <c r="C120" s="25" t="str">
        <f t="shared" ref="C120:L120" si="23">IF(C119&gt;74,"ВБ",IF(49&gt;C119,"НБ","Б"))</f>
        <v>НБ</v>
      </c>
      <c r="D120" s="25" t="str">
        <f t="shared" si="23"/>
        <v>НБ</v>
      </c>
      <c r="E120" s="25" t="str">
        <f t="shared" si="23"/>
        <v>НБ</v>
      </c>
      <c r="F120" s="25" t="str">
        <f t="shared" si="23"/>
        <v>НБ</v>
      </c>
      <c r="G120" s="25" t="str">
        <f t="shared" si="23"/>
        <v>НБ</v>
      </c>
      <c r="H120" s="25" t="str">
        <f t="shared" si="23"/>
        <v>НБ</v>
      </c>
      <c r="I120" s="25" t="str">
        <f t="shared" si="23"/>
        <v>НБ</v>
      </c>
      <c r="J120" s="49"/>
      <c r="K120" s="49"/>
      <c r="L120" s="43" t="str">
        <f t="shared" si="23"/>
        <v>ВБ</v>
      </c>
    </row>
  </sheetData>
  <mergeCells count="7">
    <mergeCell ref="A77:K77"/>
    <mergeCell ref="M16:Q17"/>
    <mergeCell ref="A2:K2"/>
    <mergeCell ref="I9:L9"/>
    <mergeCell ref="A36:K36"/>
    <mergeCell ref="A11:K11"/>
    <mergeCell ref="A57:N5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КЛАСС</vt:lpstr>
      <vt:lpstr>Диаграмма1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dcterms:created xsi:type="dcterms:W3CDTF">2018-05-22T03:50:39Z</dcterms:created>
  <dcterms:modified xsi:type="dcterms:W3CDTF">2020-02-11T11:30:47Z</dcterms:modified>
</cp:coreProperties>
</file>